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570" yWindow="30" windowWidth="9450" windowHeight="6480" tabRatio="892" activeTab="1"/>
  </bookViews>
  <sheets>
    <sheet name="Rapport --&gt;" sheetId="63" r:id="rId1"/>
    <sheet name="t1" sheetId="40" r:id="rId2"/>
    <sheet name="t2" sheetId="39" r:id="rId3"/>
    <sheet name="t4" sheetId="37" r:id="rId4"/>
    <sheet name="t5" sheetId="36" r:id="rId5"/>
    <sheet name="t8" sheetId="33" r:id="rId6"/>
    <sheet name="t9" sheetId="32" r:id="rId7"/>
    <sheet name="t10" sheetId="31" r:id="rId8"/>
    <sheet name="t11" sheetId="30" r:id="rId9"/>
    <sheet name="t12" sheetId="29" r:id="rId10"/>
    <sheet name="t13" sheetId="28" r:id="rId11"/>
    <sheet name="t14" sheetId="26" r:id="rId12"/>
    <sheet name="t_ANTAL_SMH" sheetId="68" r:id="rId13"/>
    <sheet name="t_FV_ALLA" sheetId="55" r:id="rId14"/>
    <sheet name="t_EL_ALLA" sheetId="54" r:id="rId15"/>
    <sheet name="t_OLJA_ALLA" sheetId="56" r:id="rId16"/>
    <sheet name="t28" sheetId="9" r:id="rId17"/>
    <sheet name="&lt;-- Rapport" sheetId="62" r:id="rId18"/>
    <sheet name="Kvalitetsdeklaration --&gt;" sheetId="61" r:id="rId19"/>
    <sheet name="t15" sheetId="25" r:id="rId20"/>
    <sheet name="t16" sheetId="48" r:id="rId21"/>
    <sheet name="t17" sheetId="58" r:id="rId22"/>
    <sheet name="t18" sheetId="59" r:id="rId23"/>
    <sheet name="t19" sheetId="21" r:id="rId24"/>
    <sheet name="t20" sheetId="20" r:id="rId25"/>
    <sheet name="t21" sheetId="19" r:id="rId26"/>
    <sheet name="t22" sheetId="18" r:id="rId27"/>
    <sheet name="t23" sheetId="16" r:id="rId28"/>
    <sheet name="t24" sheetId="50" r:id="rId29"/>
    <sheet name="t25" sheetId="49" r:id="rId30"/>
    <sheet name="t26" sheetId="51" r:id="rId31"/>
    <sheet name="t27" sheetId="10" r:id="rId32"/>
    <sheet name="Ovägda_svar" sheetId="70" r:id="rId33"/>
    <sheet name="Resultatkoder" sheetId="71" r:id="rId34"/>
    <sheet name="&lt;-- Kvalitetsdeklaration" sheetId="60" r:id="rId35"/>
  </sheets>
  <definedNames>
    <definedName name="_ftn1" localSheetId="24">'t20'!#REF!</definedName>
    <definedName name="_ftnref1" localSheetId="24">'t20'!#REF!</definedName>
    <definedName name="_Ref225243672" localSheetId="16">'t28'!$A$2</definedName>
    <definedName name="_Ref225244376" localSheetId="30">'t26'!$A$2</definedName>
    <definedName name="_Ref225244418" localSheetId="14">t_EL_ALLA!$A$2</definedName>
    <definedName name="_Ref225244944" localSheetId="25">'t21'!$A$2</definedName>
    <definedName name="_Ref225245092" localSheetId="24">'t20'!$A$2</definedName>
    <definedName name="_Ref225245154" localSheetId="15">t_OLJA_ALLA!$A$2</definedName>
    <definedName name="_Ref225245154" localSheetId="23">'t19'!$A$2</definedName>
    <definedName name="_Ref225246390" localSheetId="21">'t17'!$A$2</definedName>
    <definedName name="_Ref225246931" localSheetId="19">'t15'!$A$2</definedName>
    <definedName name="_Ref225247981" localSheetId="9">'t12'!$A$2</definedName>
    <definedName name="_Ref225554899" localSheetId="11">'t14'!$A$2</definedName>
    <definedName name="_Ref225849188" localSheetId="3">'t4'!$A$2</definedName>
    <definedName name="_Ref225850324" localSheetId="6">'t9'!$A$2</definedName>
    <definedName name="_Ref225850325" localSheetId="10">'t13'!$A$2</definedName>
    <definedName name="_Ref225863293" localSheetId="7">'t10'!$A$2</definedName>
    <definedName name="_Ref225863296" localSheetId="4">'t5'!$A$2</definedName>
    <definedName name="_Ref225920044" localSheetId="2">'t2'!$A$2</definedName>
    <definedName name="_Ref226175081" localSheetId="22">'t18'!$A$2</definedName>
    <definedName name="_Ref245284130" localSheetId="20">'t16'!#REF!</definedName>
    <definedName name="_Toc245528132" localSheetId="1">'t1'!$A$2</definedName>
    <definedName name="_Toc245528139" localSheetId="5">'t8'!$A$2</definedName>
    <definedName name="_Toc245528142" localSheetId="8">'t11'!$A$2</definedName>
    <definedName name="_Toc245528152" localSheetId="26">'t22'!$A$2</definedName>
    <definedName name="_Toc245528153" localSheetId="27">'t23'!$A$2</definedName>
    <definedName name="_Toc245528154" localSheetId="28">'t24'!$A$2</definedName>
    <definedName name="_Toc245528155" localSheetId="29">'t25'!$A$2</definedName>
    <definedName name="_Toc245528157" localSheetId="32">Ovägda_svar!#REF!</definedName>
    <definedName name="_Toc245528157" localSheetId="33">Resultatkoder!#REF!</definedName>
    <definedName name="_Toc245528157" localSheetId="31">'t27'!$A$2</definedName>
    <definedName name="andel_area_FBH" localSheetId="7">'t10'!$A$2</definedName>
    <definedName name="andel_area_LOK" localSheetId="8">'t11'!$A$2</definedName>
    <definedName name="andel_area_SMH_FBH_LOK" localSheetId="2">'t2'!$A$2</definedName>
    <definedName name="andel_hus_SMH" localSheetId="6">'t9'!$A$2</definedName>
    <definedName name="antal_vp_2009" localSheetId="5">'t8'!$A$2</definedName>
    <definedName name="gnsn_en_2007_2009" localSheetId="1">'t1'!$A$2</definedName>
    <definedName name="gnsn_en_2008_2009_uppvs_tzon" localSheetId="4">'t5'!$A$2</definedName>
    <definedName name="leveranser" localSheetId="9">'t12'!$A$2</definedName>
    <definedName name="resultatkoder" localSheetId="33">Resultatkoder!$A$2</definedName>
    <definedName name="tabell_antal_SMH" localSheetId="19">'t15'!$A$2</definedName>
    <definedName name="tabell_area_FBH" localSheetId="21">'t17'!$A$2</definedName>
    <definedName name="tabell_area_LOK" localSheetId="22">'t18'!$A$2</definedName>
    <definedName name="tabell_area_SMH" localSheetId="20">'t16'!$A$2</definedName>
    <definedName name="tabell_el_FBH" localSheetId="30">'t26'!$A$2</definedName>
    <definedName name="tabell_el_LOK" localSheetId="31">'t27'!$A$2</definedName>
    <definedName name="tabell_el_SMH" localSheetId="29">'t25'!$A$2</definedName>
    <definedName name="tabell_fjv_FBH" localSheetId="27">'t23'!$A$2</definedName>
    <definedName name="tabell_fjv_LOK" localSheetId="28">'t24'!$A$2</definedName>
    <definedName name="tabell_fjv_SMH" localSheetId="26">'t22'!$A$2</definedName>
    <definedName name="tabell_olja_FBH" localSheetId="24">'t20'!$A$2</definedName>
    <definedName name="tabell_olja_LOK" localSheetId="25">'t21'!$A$2</definedName>
    <definedName name="tabell_olja_SMH" localSheetId="23">'t19'!$A$2</definedName>
    <definedName name="tot_antal_smh" localSheetId="12">t_ANTAL_SMH!$A$2</definedName>
    <definedName name="tot_bio_2002_2009" localSheetId="16">'t28'!$A$2</definedName>
    <definedName name="tot_el_2002_2009" localSheetId="14">t_EL_ALLA!$A$2</definedName>
    <definedName name="tot_EN_2002_2009" localSheetId="3">'t4'!$A$2</definedName>
    <definedName name="tot_en_normalårskorrigerad" localSheetId="10">'t13'!$A$2</definedName>
    <definedName name="tot_fjv_2002_2009" localSheetId="13">t_FV_ALLA!$A$2</definedName>
    <definedName name="tot_olja_2002_2009" localSheetId="15">t_OLJA_ALLA!$A$2</definedName>
    <definedName name="total_area_2002_2009" localSheetId="11">'t14'!$A$2</definedName>
  </definedNames>
  <calcPr calcId="145621"/>
</workbook>
</file>

<file path=xl/calcChain.xml><?xml version="1.0" encoding="utf-8"?>
<calcChain xmlns="http://schemas.openxmlformats.org/spreadsheetml/2006/main">
  <c r="M18" i="37" l="1"/>
  <c r="M14" i="37"/>
  <c r="Q13" i="59" l="1"/>
  <c r="Q17" i="59"/>
  <c r="Q18" i="59" s="1"/>
  <c r="P17" i="59"/>
  <c r="P18" i="59" s="1"/>
  <c r="O17" i="59"/>
  <c r="O18" i="59" s="1"/>
  <c r="Q11" i="19"/>
  <c r="Q15" i="19" s="1"/>
  <c r="P11" i="19"/>
  <c r="P15" i="19" s="1"/>
  <c r="O11" i="19"/>
  <c r="O15" i="19" s="1"/>
  <c r="Q12" i="10"/>
  <c r="Q16" i="10" s="1"/>
  <c r="P12" i="10"/>
  <c r="P16" i="10" s="1"/>
  <c r="O12" i="10"/>
  <c r="O16" i="10" s="1"/>
  <c r="Q12" i="50"/>
  <c r="Q16" i="50" s="1"/>
  <c r="P12" i="50"/>
  <c r="P16" i="50" s="1"/>
  <c r="O12" i="50"/>
  <c r="O16" i="50" s="1"/>
  <c r="N10" i="54" l="1"/>
  <c r="N22" i="37"/>
  <c r="N10" i="55"/>
  <c r="N18" i="37"/>
  <c r="N10" i="56"/>
  <c r="N14" i="37"/>
  <c r="N12" i="20"/>
  <c r="N16" i="20" s="1"/>
  <c r="N11" i="51"/>
  <c r="N15" i="51" s="1"/>
  <c r="N9" i="54" s="1"/>
  <c r="Q19" i="59"/>
  <c r="O13" i="59"/>
  <c r="O19" i="59" s="1"/>
  <c r="O24" i="59" s="1"/>
  <c r="P13" i="59"/>
  <c r="P19" i="59" s="1"/>
  <c r="P24" i="59" s="1"/>
  <c r="N11" i="16"/>
  <c r="N15" i="16" s="1"/>
  <c r="N9" i="55" l="1"/>
  <c r="N17" i="37"/>
  <c r="N9" i="56"/>
  <c r="N13" i="37"/>
  <c r="O20" i="59"/>
  <c r="Q24" i="59"/>
  <c r="N10" i="26" s="1"/>
  <c r="Q20" i="59"/>
  <c r="P20" i="59"/>
  <c r="N21" i="37" l="1"/>
  <c r="M16" i="37" l="1"/>
  <c r="M12" i="37"/>
  <c r="N10" i="37"/>
  <c r="N9" i="37"/>
  <c r="N23" i="37"/>
  <c r="N31" i="37"/>
  <c r="N27" i="37"/>
  <c r="M20" i="37" l="1"/>
  <c r="G7" i="68" l="1"/>
  <c r="H7" i="68"/>
  <c r="I7" i="68"/>
  <c r="J7" i="68"/>
  <c r="K7" i="68"/>
  <c r="L7" i="68"/>
  <c r="F7" i="68"/>
  <c r="N10" i="18" l="1"/>
  <c r="N13" i="18" s="1"/>
  <c r="N16" i="37" s="1"/>
  <c r="N15" i="37" s="1"/>
  <c r="N10" i="21"/>
  <c r="N13" i="21" s="1"/>
  <c r="N13" i="48"/>
  <c r="N13" i="25"/>
  <c r="I7" i="33"/>
  <c r="N12" i="58"/>
  <c r="N13" i="58" s="1"/>
  <c r="N17" i="25"/>
  <c r="N18" i="25" s="1"/>
  <c r="F7" i="56"/>
  <c r="G7" i="56"/>
  <c r="H7" i="56"/>
  <c r="I7" i="56"/>
  <c r="J7" i="56"/>
  <c r="K7" i="56"/>
  <c r="L7" i="56"/>
  <c r="F7" i="55"/>
  <c r="G7" i="55"/>
  <c r="H7" i="55"/>
  <c r="I7" i="55"/>
  <c r="J7" i="55"/>
  <c r="K7" i="55"/>
  <c r="L7" i="55"/>
  <c r="F7" i="54"/>
  <c r="G7" i="54"/>
  <c r="H7" i="54"/>
  <c r="I7" i="54"/>
  <c r="J7" i="54"/>
  <c r="K7" i="54"/>
  <c r="L7" i="54"/>
  <c r="N8" i="56" l="1"/>
  <c r="N7" i="56" s="1"/>
  <c r="N12" i="37"/>
  <c r="N14" i="58"/>
  <c r="N20" i="58" s="1"/>
  <c r="N9" i="26" s="1"/>
  <c r="N16" i="49"/>
  <c r="N17" i="49" s="1"/>
  <c r="M31" i="37"/>
  <c r="M17" i="37"/>
  <c r="N7" i="9"/>
  <c r="H7" i="33"/>
  <c r="N19" i="25"/>
  <c r="N24" i="25" s="1"/>
  <c r="N7" i="68" s="1"/>
  <c r="M23" i="37"/>
  <c r="G7" i="33"/>
  <c r="F7" i="33"/>
  <c r="M27" i="37"/>
  <c r="N8" i="55"/>
  <c r="N7" i="55" s="1"/>
  <c r="M13" i="37"/>
  <c r="M22" i="37"/>
  <c r="N11" i="37" l="1"/>
  <c r="N16" i="58"/>
  <c r="M10" i="37"/>
  <c r="N17" i="48"/>
  <c r="N18" i="48" s="1"/>
  <c r="N18" i="49"/>
  <c r="N21" i="49" s="1"/>
  <c r="M15" i="37"/>
  <c r="N20" i="25"/>
  <c r="M21" i="37"/>
  <c r="M8" i="37" l="1"/>
  <c r="N20" i="37"/>
  <c r="M11" i="37"/>
  <c r="M9" i="37"/>
  <c r="N19" i="48"/>
  <c r="N20" i="48" s="1"/>
  <c r="M19" i="37"/>
  <c r="N8" i="54"/>
  <c r="M7" i="37" l="1"/>
  <c r="N19" i="37"/>
  <c r="N8" i="37"/>
  <c r="N7" i="37" s="1"/>
  <c r="F34" i="28" s="1"/>
  <c r="N7" i="54"/>
  <c r="N24" i="48"/>
  <c r="N8" i="26" s="1"/>
  <c r="N7" i="26" s="1"/>
</calcChain>
</file>

<file path=xl/sharedStrings.xml><?xml version="1.0" encoding="utf-8"?>
<sst xmlns="http://schemas.openxmlformats.org/spreadsheetml/2006/main" count="573" uniqueCount="210">
  <si>
    <t>Småhus</t>
  </si>
  <si>
    <t>Flerbostadshus</t>
  </si>
  <si>
    <t>Lokaler</t>
  </si>
  <si>
    <t>Anm: Energianvändningen redovisas exklusive hushållsel</t>
  </si>
  <si>
    <t>Uppvärmningssätt</t>
  </si>
  <si>
    <t xml:space="preserve">Enbart oljeeldning </t>
  </si>
  <si>
    <t>Enbart fjärrvärme</t>
  </si>
  <si>
    <t>Enbart elvärme (inkl. luftvärmepumpar)</t>
  </si>
  <si>
    <t>Kombinationer med berg/jord/sjövärmepumpar</t>
  </si>
  <si>
    <t>Övriga</t>
  </si>
  <si>
    <t>Totalt</t>
  </si>
  <si>
    <t>Energislag</t>
  </si>
  <si>
    <t>Olja</t>
  </si>
  <si>
    <t>Fjärrvärme</t>
  </si>
  <si>
    <t>Elvärme</t>
  </si>
  <si>
    <t>Ved, flis, spån, pellets</t>
  </si>
  <si>
    <t>Övrigt</t>
  </si>
  <si>
    <t>Summa</t>
  </si>
  <si>
    <t xml:space="preserve">Småhus </t>
  </si>
  <si>
    <t>Gas</t>
  </si>
  <si>
    <t>..</t>
  </si>
  <si>
    <t>–</t>
  </si>
  <si>
    <t>SAMTLIGA</t>
  </si>
  <si>
    <t> 21,2</t>
  </si>
  <si>
    <t>Temperaturzon 1</t>
  </si>
  <si>
    <t>Temperaturzon 2</t>
  </si>
  <si>
    <t>Temperaturzon 3</t>
  </si>
  <si>
    <t>Temperaturzon 4</t>
  </si>
  <si>
    <t>Enbart el</t>
  </si>
  <si>
    <t>El + olja</t>
  </si>
  <si>
    <t>El + biobränsle</t>
  </si>
  <si>
    <t>Berg/jord/sjövärmepump</t>
  </si>
  <si>
    <t>Enbart olja</t>
  </si>
  <si>
    <t>Olja + el</t>
  </si>
  <si>
    <t>Olja + biobränsle</t>
  </si>
  <si>
    <t>Berg/jord/sjö-värmepump</t>
  </si>
  <si>
    <t>Luft/luft-värmepump</t>
  </si>
  <si>
    <t>Enbart biobränsle</t>
  </si>
  <si>
    <t>Berg/jord/sjö-värmepump + el och biobränsle</t>
  </si>
  <si>
    <t>Kombinationer med värmepump</t>
  </si>
  <si>
    <t>Oljeeldning</t>
  </si>
  <si>
    <t>Biobränsle + biobränsle i kombination med el</t>
  </si>
  <si>
    <t>Övrig service</t>
  </si>
  <si>
    <t>Anm. Leveransuppgifter för olja kommer från  den månatliga bränslestatistiken. Uppgifterna om fjärrvärme har hämtats från den årliga el- och fjärrvärmestatistiken. Lokaler och Övrig service motsvarar i stort leveranser till lokalfastigheter.</t>
  </si>
  <si>
    <t>Faktisk energi- användning</t>
  </si>
  <si>
    <t>Normalår 1961–1979</t>
  </si>
  <si>
    <t>Normalår 1970–2000</t>
  </si>
  <si>
    <t>k=korrigerad uppgift</t>
  </si>
  <si>
    <t>Redovisade:</t>
  </si>
  <si>
    <t>Småhus på lantbruksfastighet</t>
  </si>
  <si>
    <t>Ej redovisade:</t>
  </si>
  <si>
    <t>Uppvärmda del av året</t>
  </si>
  <si>
    <t>Rivna eller utrymda</t>
  </si>
  <si>
    <t>Nybyggda</t>
  </si>
  <si>
    <t>Totalt antal småhus i undersökningspopulationen</t>
  </si>
  <si>
    <t>Tillkommer:</t>
  </si>
  <si>
    <t>Från flerbostadshus</t>
  </si>
  <si>
    <t>Från lokaler</t>
  </si>
  <si>
    <t>Totalt antal permanentbebodda småhus</t>
  </si>
  <si>
    <t>Totalt uppvärmd area i undersökningspopulationen</t>
  </si>
  <si>
    <t>Andel redovisad av totalt uppvärmd area, (%)</t>
  </si>
  <si>
    <t>Totalt uppvärmd area i småhus</t>
  </si>
  <si>
    <t>Redovisad area:</t>
  </si>
  <si>
    <t>Total uppvärmd area i undersökningspopulationen</t>
  </si>
  <si>
    <t>Andel redovisad av totalt</t>
  </si>
  <si>
    <t>uppvärmd area, (%)</t>
  </si>
  <si>
    <t>Till småhus</t>
  </si>
  <si>
    <t>Total uppvärmd area i flerbostadshus</t>
  </si>
  <si>
    <t>Offentlig verksamhet</t>
  </si>
  <si>
    <t>Distributions- och reningsanläggningar</t>
  </si>
  <si>
    <t>Övr. ej skattepliktiga</t>
  </si>
  <si>
    <t>Total uppvärmd area i lokaler</t>
  </si>
  <si>
    <t>70,0 </t>
  </si>
  <si>
    <t xml:space="preserve">Summa </t>
  </si>
  <si>
    <t>Total oljeanvändning i småhus</t>
  </si>
  <si>
    <t>Annan panncentral</t>
  </si>
  <si>
    <t>Ej redovisade fastigheter</t>
  </si>
  <si>
    <t>Summa oljeanvändning i undersökningspopulationen</t>
  </si>
  <si>
    <t>Total oljeanvändning i flerbostadshus</t>
  </si>
  <si>
    <t>Offentlig verksam­het</t>
  </si>
  <si>
    <t>Övriga tjänster</t>
  </si>
  <si>
    <t>Ej redovisade byggnader</t>
  </si>
  <si>
    <t>0,8 </t>
  </si>
  <si>
    <t>Redovisad användning:</t>
  </si>
  <si>
    <t>Total fjärrvärmeanvändning i småhus</t>
  </si>
  <si>
    <t>Summa fjärrvärme i undersökningspopulationen</t>
  </si>
  <si>
    <t>Total fjärrvärmeanvändning i flerbostadshus</t>
  </si>
  <si>
    <t>22,8 </t>
  </si>
  <si>
    <t>Total fjärrvärme i lokaler</t>
  </si>
  <si>
    <t>Summa elvärme i undersökningspopulationen</t>
  </si>
  <si>
    <t>Total elvärme i småhus</t>
  </si>
  <si>
    <t>Total elvärme i flerbostadshus</t>
  </si>
  <si>
    <t>1,2 </t>
  </si>
  <si>
    <t>Total elvärme i lokaler</t>
  </si>
  <si>
    <t>1,3 </t>
  </si>
  <si>
    <t>3,3 </t>
  </si>
  <si>
    <t>Byggnadssektor </t>
  </si>
  <si>
    <t>11 130</t>
  </si>
  <si>
    <t>Luft/vatten/ frånluft-värmepump</t>
  </si>
  <si>
    <t>Undersökningsår</t>
  </si>
  <si>
    <t>Graddagar i procent av normalår</t>
  </si>
  <si>
    <r>
      <t> </t>
    </r>
    <r>
      <rPr>
        <b/>
        <sz val="8"/>
        <rFont val="Arial"/>
        <family val="2"/>
      </rPr>
      <t>165,8</t>
    </r>
  </si>
  <si>
    <r>
      <t>Area &lt; 200 m</t>
    </r>
    <r>
      <rPr>
        <vertAlign val="superscript"/>
        <sz val="8"/>
        <rFont val="Arial"/>
        <family val="2"/>
      </rPr>
      <t>2</t>
    </r>
  </si>
  <si>
    <r>
      <t>Småhus</t>
    </r>
    <r>
      <rPr>
        <b/>
        <vertAlign val="superscript"/>
        <sz val="8"/>
        <rFont val="Arial"/>
        <family val="2"/>
      </rPr>
      <t>2</t>
    </r>
  </si>
  <si>
    <r>
      <t>Temperaturzon</t>
    </r>
    <r>
      <rPr>
        <b/>
        <vertAlign val="superscript"/>
        <sz val="8"/>
        <rFont val="Arial"/>
        <family val="2"/>
      </rPr>
      <t>1</t>
    </r>
  </si>
  <si>
    <r>
      <t>2005</t>
    </r>
    <r>
      <rPr>
        <b/>
        <vertAlign val="superscript"/>
        <sz val="8"/>
        <rFont val="Arial"/>
        <family val="2"/>
      </rPr>
      <t>1</t>
    </r>
  </si>
  <si>
    <t>Värmepump + kombinationer med värmepump</t>
  </si>
  <si>
    <r>
      <t>1</t>
    </r>
    <r>
      <rPr>
        <sz val="8"/>
        <rFont val="Times New Roman"/>
        <family val="1"/>
      </rPr>
      <t xml:space="preserve"> Fr.o.m. 2005 inkl. småhus på lantbruksfastighet</t>
    </r>
  </si>
  <si>
    <r>
      <t>Småhus</t>
    </r>
    <r>
      <rPr>
        <vertAlign val="superscript"/>
        <sz val="8"/>
        <rFont val="Arial"/>
        <family val="2"/>
      </rPr>
      <t>1</t>
    </r>
  </si>
  <si>
    <t>Uppvärmda hela året</t>
  </si>
  <si>
    <t>Uppvärmda del av året, totalt</t>
  </si>
  <si>
    <t>Total oljeanvändning i lokaler</t>
  </si>
  <si>
    <r>
      <t xml:space="preserve">1 </t>
    </r>
    <r>
      <rPr>
        <sz val="8"/>
        <rFont val="Times New Roman"/>
        <family val="1"/>
      </rPr>
      <t>Fr.o.m. 2005 inklusive småhus på lantbruksfastighet</t>
    </r>
  </si>
  <si>
    <t>Avgår: Hushållsel</t>
  </si>
  <si>
    <t>Summa i undersökningspopulationen</t>
  </si>
  <si>
    <t>Endast el</t>
  </si>
  <si>
    <t>Tillkommer: Från lokaler</t>
  </si>
  <si>
    <t>Avgår: Till lokaler</t>
  </si>
  <si>
    <r>
      <t>1</t>
    </r>
    <r>
      <rPr>
        <sz val="8"/>
        <rFont val="Times New Roman"/>
        <family val="1"/>
      </rPr>
      <t xml:space="preserve"> Se avsnitt Kartor</t>
    </r>
  </si>
  <si>
    <r>
      <t>2</t>
    </r>
    <r>
      <rPr>
        <sz val="8"/>
        <rFont val="Times New Roman"/>
        <family val="1"/>
      </rPr>
      <t xml:space="preserve"> Hushållsel ingår, småhus på lantbruksfastighet ingår, inklusive biarea.</t>
    </r>
  </si>
  <si>
    <r>
      <t>271</t>
    </r>
    <r>
      <rPr>
        <vertAlign val="superscript"/>
        <sz val="8"/>
        <color indexed="8"/>
        <rFont val="Arial"/>
        <family val="2"/>
      </rPr>
      <t>1</t>
    </r>
  </si>
  <si>
    <r>
      <t>155</t>
    </r>
    <r>
      <rPr>
        <vertAlign val="superscript"/>
        <sz val="8"/>
        <color indexed="8"/>
        <rFont val="Arial"/>
        <family val="2"/>
      </rPr>
      <t>2</t>
    </r>
  </si>
  <si>
    <t>Avgår: hälften</t>
  </si>
  <si>
    <t>Andel redovisade av totalt antal (%)</t>
  </si>
  <si>
    <t>Avgår uppvärmda del av året</t>
  </si>
  <si>
    <t>TOTALT</t>
  </si>
  <si>
    <t>Oljeeldning (inkl annan panncentral)</t>
  </si>
  <si>
    <t>Fjärrvärme + el</t>
  </si>
  <si>
    <r>
      <t>1</t>
    </r>
    <r>
      <rPr>
        <sz val="8"/>
        <rFont val="Times New Roman"/>
        <family val="1"/>
      </rPr>
      <t xml:space="preserve"> Den uppvärmda arean i småhus är något överskattad år 2003 eftersom blanketten förenklades detta år (andel uppvärmd area efterfrågades inte).</t>
    </r>
  </si>
  <si>
    <r>
      <t>2</t>
    </r>
    <r>
      <rPr>
        <sz val="8"/>
        <rFont val="Times New Roman"/>
        <family val="1"/>
      </rPr>
      <t xml:space="preserve"> Den minskade lokalarean 2006 förklaras till största delen av att endast ren lokalarea medräknades.</t>
    </r>
  </si>
  <si>
    <t>Redovisad area</t>
  </si>
  <si>
    <t xml:space="preserve">Tillkommer: </t>
  </si>
  <si>
    <t>Avgår: Hälften av arean</t>
  </si>
  <si>
    <t>Tillkommer: Från flerbostadshus</t>
  </si>
  <si>
    <t>Avgår: Till flerbostadshus</t>
  </si>
  <si>
    <t xml:space="preserve">  </t>
  </si>
  <si>
    <t>Eldningsolja</t>
  </si>
  <si>
    <r>
      <t>Redovisad användning</t>
    </r>
    <r>
      <rPr>
        <vertAlign val="superscript"/>
        <sz val="8"/>
        <rFont val="Arial"/>
        <family val="2"/>
      </rPr>
      <t>1</t>
    </r>
    <r>
      <rPr>
        <sz val="8"/>
        <rFont val="Arial"/>
        <family val="2"/>
      </rPr>
      <t>:</t>
    </r>
  </si>
  <si>
    <r>
      <t>1</t>
    </r>
    <r>
      <rPr>
        <sz val="8"/>
        <rFont val="Times New Roman"/>
        <family val="1"/>
      </rPr>
      <t xml:space="preserve"> Här ingår enbart renodlade uppvärmningssätt med olja</t>
    </r>
  </si>
  <si>
    <r>
      <t>1</t>
    </r>
    <r>
      <rPr>
        <sz val="8"/>
        <rFont val="Times New Roman"/>
        <family val="1"/>
      </rPr>
      <t xml:space="preserve"> Enbart renodlade uppvärmningssätt (olja)</t>
    </r>
  </si>
  <si>
    <t>Avgår: Hälften av elanvändning</t>
  </si>
  <si>
    <t xml:space="preserve"> </t>
  </si>
  <si>
    <t>-</t>
  </si>
  <si>
    <r>
      <rPr>
        <vertAlign val="superscript"/>
        <sz val="8"/>
        <rFont val="Times New Roman"/>
        <family val="1"/>
      </rPr>
      <t>1</t>
    </r>
    <r>
      <rPr>
        <sz val="8"/>
        <rFont val="Times New Roman"/>
        <family val="1"/>
      </rPr>
      <t>Från 2005 ingår småhus på lantbruksfastighet varför angivna värden inte är direkt jämförbara med tidigare år. Tidigare år har dessa endast undersökts vart tredje år. På grund av detta redovisas utvecklingen av använda bränsleslag i Tabell 9 t.o.m. 2004 enbart för övriga småhus.</t>
    </r>
  </si>
  <si>
    <r>
      <rPr>
        <vertAlign val="superscript"/>
        <sz val="8"/>
        <rFont val="Times New Roman"/>
        <family val="1"/>
      </rPr>
      <t>1</t>
    </r>
    <r>
      <rPr>
        <sz val="8"/>
        <rFont val="Times New Roman"/>
        <family val="1"/>
      </rPr>
      <t xml:space="preserve"> I småhus efterfrågas inte antalet värmepumpar utan endast om vilken typ av värmepump som finns installerad. Här har antagandet gjorts att endast en värmepump av vardera slag finns installerad. Exempelvis om uppgiftslämnaren har angivet att både luft/luftvärmepump och berg-, jord- eller sjövärmepump finns installerat antas huset ha två värmepumpar totalt. Är endast en typ av värmepump angiven antas huset ha en värmepump. </t>
    </r>
  </si>
  <si>
    <t>Energianvändningen redovisas exklusive hushållsel</t>
  </si>
  <si>
    <t>Anm. Justerade värden för olja, fjärrvärme och elvärme, resterande kategorier ojusterade värden.</t>
  </si>
  <si>
    <t>I kategorin övrigt ingår ex. återvinning, gasol, närvärme, spillvärme m.m.</t>
  </si>
  <si>
    <t>Den stora ökningen för fjärrvärme och minskningen för de kombinerade uppvärmningssätten år 2007, kan bero på övergången från fastighet till byggnad som urvalsenhet.</t>
  </si>
  <si>
    <t>Den stora ökningen för fjärrvärme och minskningen för övriga uppvärmningssätt (inkl. kombinerade uppvärmningssätt) år 2007, kan bero på övergången från fastighet till byggnad som urvalsenhet. Det är vanligare med kombinerade uppvärmningssätt på en fastighet, eftersom denna kan bestå av flera byggnader.</t>
  </si>
  <si>
    <t xml:space="preserve">Anm. Fr.o.m. år 2008 efterfrågas inte antal småhus i flerbostadshusundersökningen, så här har ett antagande gjorts att nivån ligger på samma nivå som år 2006, då det i 2007 års undersökning misstänks vara en underskattning av antal småhus. </t>
  </si>
  <si>
    <t>Byggnadstyp</t>
  </si>
  <si>
    <t>Temperaturkorrigerad energianvändning</t>
  </si>
  <si>
    <t>Anm: Ojusterade värden för småhus och flerbostadshus. Justerade värden för lokaler. Faktisk användning (ej temperaturkorrigerad).</t>
  </si>
  <si>
    <t>Anm: Ojusterade värden. Faktisk användning (ej temperaturkorrigerad).</t>
  </si>
  <si>
    <t>Faktisk användning (ej temperaturkorrigerad).</t>
  </si>
  <si>
    <t>Anm: Justerade värden. Faktisk användning (ej temperaturkorrigerad).</t>
  </si>
  <si>
    <t>Anm. Justerade värden.</t>
  </si>
  <si>
    <t xml:space="preserve">Anm: Justerade värden. </t>
  </si>
  <si>
    <t>Totalt antal permanent-bebodda småhus</t>
  </si>
  <si>
    <t>Uppvärmd del av året:</t>
  </si>
  <si>
    <t>Uppvärmd hela året:</t>
  </si>
  <si>
    <t>Avgår uppvärmd del av året:</t>
  </si>
  <si>
    <t>Kombinerade uppvärmningssätt</t>
  </si>
  <si>
    <t>Resultatkoder</t>
  </si>
  <si>
    <t>Antal byggnader</t>
  </si>
  <si>
    <t>Betecknas</t>
  </si>
  <si>
    <t>Svar</t>
  </si>
  <si>
    <t>Bortfall</t>
  </si>
  <si>
    <t>Okänd status</t>
  </si>
  <si>
    <t>Övertäckning</t>
  </si>
  <si>
    <t>Tabell 2 Resultatkoder och antal byggnader per resultatkod</t>
  </si>
  <si>
    <t>Svarsandel (%)</t>
  </si>
  <si>
    <t>Enbart elvärme</t>
  </si>
  <si>
    <t>Tabell 1 Ovägda svarsandelar i de tre delundersökningarna år 2010</t>
  </si>
  <si>
    <r>
      <t>4,8</t>
    </r>
    <r>
      <rPr>
        <b/>
        <vertAlign val="superscript"/>
        <sz val="8"/>
        <color indexed="8"/>
        <rFont val="Arial"/>
        <family val="2"/>
      </rPr>
      <t>r</t>
    </r>
  </si>
  <si>
    <r>
      <t>4,0</t>
    </r>
    <r>
      <rPr>
        <vertAlign val="superscript"/>
        <sz val="8"/>
        <color indexed="8"/>
        <rFont val="Arial"/>
        <family val="2"/>
      </rPr>
      <t>r</t>
    </r>
  </si>
  <si>
    <r>
      <t>45,1</t>
    </r>
    <r>
      <rPr>
        <b/>
        <vertAlign val="superscript"/>
        <sz val="8"/>
        <color indexed="8"/>
        <rFont val="Arial"/>
        <family val="2"/>
      </rPr>
      <t>r</t>
    </r>
  </si>
  <si>
    <r>
      <t>5,5</t>
    </r>
    <r>
      <rPr>
        <vertAlign val="superscript"/>
        <sz val="8"/>
        <color indexed="8"/>
        <rFont val="Arial"/>
        <family val="2"/>
      </rPr>
      <t>r</t>
    </r>
  </si>
  <si>
    <r>
      <t>24,7</t>
    </r>
    <r>
      <rPr>
        <vertAlign val="superscript"/>
        <sz val="8"/>
        <color indexed="8"/>
        <rFont val="Arial"/>
        <family val="2"/>
      </rPr>
      <t>r</t>
    </r>
  </si>
  <si>
    <r>
      <t>7,9</t>
    </r>
    <r>
      <rPr>
        <vertAlign val="superscript"/>
        <sz val="8"/>
        <color indexed="8"/>
        <rFont val="Arial"/>
        <family val="2"/>
      </rPr>
      <t>r</t>
    </r>
  </si>
  <si>
    <r>
      <t>Tabell 2.2 Total uppvärmd area åren 2002 – 2010, fördelad på byggnadstyp [miljoner m</t>
    </r>
    <r>
      <rPr>
        <b/>
        <vertAlign val="superscript"/>
        <sz val="10"/>
        <rFont val="Times New Roman"/>
        <family val="1"/>
      </rPr>
      <t>2</t>
    </r>
    <r>
      <rPr>
        <b/>
        <sz val="10"/>
        <rFont val="Times New Roman"/>
        <family val="1"/>
      </rPr>
      <t>]</t>
    </r>
  </si>
  <si>
    <t>Tabell 2.3 Total energianvändning för uppvärmning och varmvatten åren 2002–2010, fördelat på använt energislag och byggnadstyp [TWh]</t>
  </si>
  <si>
    <t>Tabell 2.4 Normalårskorrigerad energianvändning för uppvärmning och varmvatten i bostäder och lokaler åren 1985–2010 [TWh]</t>
  </si>
  <si>
    <r>
      <t>Tabell 2.5 Genomsnittlig energianvändning, för uppvärmning och varmvatten i småhus, flerbostadshus och lokaler åren 2008–2010 [kWh per m</t>
    </r>
    <r>
      <rPr>
        <b/>
        <vertAlign val="superscript"/>
        <sz val="10"/>
        <rFont val="Times New Roman"/>
        <family val="1"/>
      </rPr>
      <t>2</t>
    </r>
    <r>
      <rPr>
        <b/>
        <sz val="10"/>
        <rFont val="Times New Roman"/>
        <family val="1"/>
      </rPr>
      <t>]</t>
    </r>
  </si>
  <si>
    <r>
      <t>Tabell 2.6 Genomsnittlig energianvändning åren 2009 och 2010, fördelat på uppvärmnings­sätt och temperaturzon [liter respektive kWh per m</t>
    </r>
    <r>
      <rPr>
        <b/>
        <vertAlign val="superscript"/>
        <sz val="10"/>
        <rFont val="Times New Roman"/>
        <family val="1"/>
      </rPr>
      <t>2</t>
    </r>
    <r>
      <rPr>
        <b/>
        <sz val="10"/>
        <rFont val="Times New Roman"/>
        <family val="1"/>
      </rPr>
      <t>]</t>
    </r>
  </si>
  <si>
    <t>Tabell 2.7 Andel uppvärmd area i småhus, flerbostadshus och lokaler efter uppvärmnings­sätt åren 2008–2010 [procent]</t>
  </si>
  <si>
    <t>Tabell 2.8 Andel småhus efter uppvärmningssätt, åren 2002-2010 [procent]</t>
  </si>
  <si>
    <t>Tabell 2.9 Antal småhus åren 2002-2010 [1 000-tals]</t>
  </si>
  <si>
    <t>Tabell 2.10 Andel uppvärmd area i flerbostadshus efter uppvärmningssätt, åren 2002-2010 [procent]</t>
  </si>
  <si>
    <t>Tabell 2.11 Andel uppvärmd area i lokaler efter uppvärmningssätt, åren 2002-2010 [procent]</t>
  </si>
  <si>
    <t>Tabell 2.12 Användning av fjärrvärme för uppvärmning och varmvatten åren 2002-2010, fördelad på byggnadstyp [TWh]</t>
  </si>
  <si>
    <t>Tabell 2.13 Användning av el för uppvärmning och varmvatten åren 2002-2010, fördelad på byggnadstyp [TWh]</t>
  </si>
  <si>
    <t>Tabell 2.14 Användning av olja för uppvärmning och varmvatten åren 2002-2010, fördelad på byggnadstyp [TWh]</t>
  </si>
  <si>
    <t>Tabell 2.15 Användning av biobränsle för uppvärmning och varmvatten åren 2002-2010, fördelad på byggnadstyp [GWh]</t>
  </si>
  <si>
    <t>Tabell 2.16 Antal använda värmepumpar år 2010, fördelat efter byggnadstyp, [1000-tal]</t>
  </si>
  <si>
    <t>Tabell 2.17 Leveranser av olja och fjärrvärme till slutliga användare åren 2002-2010, fördelat på byggnadstyp [TWh]</t>
  </si>
  <si>
    <t>Tabell 4 Framräkning av antal småhus till total nivå åren 2002 – 2010 [1 000-tal]</t>
  </si>
  <si>
    <r>
      <t>Tabell 5 Framräkning av uppvärmd area i småhus till total nivå åren 2002–2010 [miljoner m</t>
    </r>
    <r>
      <rPr>
        <b/>
        <vertAlign val="superscript"/>
        <sz val="10"/>
        <rFont val="Times New Roman"/>
        <family val="1"/>
      </rPr>
      <t>2</t>
    </r>
    <r>
      <rPr>
        <b/>
        <sz val="10"/>
        <rFont val="Times New Roman"/>
        <family val="1"/>
      </rPr>
      <t>]</t>
    </r>
  </si>
  <si>
    <r>
      <t>Tabell 6 Framräkning av uppvärmd area i flerbostadshus till total nivå åren 2002 – 2010 [miljoner m</t>
    </r>
    <r>
      <rPr>
        <b/>
        <vertAlign val="superscript"/>
        <sz val="10"/>
        <rFont val="Times New Roman"/>
        <family val="1"/>
      </rPr>
      <t>2</t>
    </r>
    <r>
      <rPr>
        <b/>
        <sz val="10"/>
        <rFont val="Times New Roman"/>
        <family val="1"/>
      </rPr>
      <t>]</t>
    </r>
  </si>
  <si>
    <r>
      <t>Tabell 7 Framräkning av uppvärmd lokalarea till total nivå åren 2009 och 2010, [miljoner m</t>
    </r>
    <r>
      <rPr>
        <b/>
        <vertAlign val="superscript"/>
        <sz val="10"/>
        <rFont val="Times New Roman"/>
        <family val="1"/>
      </rPr>
      <t>2</t>
    </r>
    <r>
      <rPr>
        <b/>
        <sz val="10"/>
        <rFont val="Times New Roman"/>
        <family val="1"/>
      </rPr>
      <t>]</t>
    </r>
  </si>
  <si>
    <t>Tabell 8 Framräkning av oljeanvändning i permanentbebodda småhus till total nivå åren 2002 – 2010, [TWh]</t>
  </si>
  <si>
    <t>Tabell 9 Framräkning av oljeanvändning i flerbostadshus till total nivå åren 2002-2010, [TWh]</t>
  </si>
  <si>
    <t>Tabell 10 Framräkning av oljeanvändning i lokaler till total nivå åren 2009 och 2010 [TWh]</t>
  </si>
  <si>
    <t>Tabell 11 Framräkning av fjärrvärmeanvändning i småhus till total nivå åren 2002-2010 [TWh]</t>
  </si>
  <si>
    <t>Tabell 12 Framräkning av fjärrvärmeanvändning i flerbostadshus till total nivå åren 2002-2010 [TWh]</t>
  </si>
  <si>
    <t>Tabell 13 Framräkning av fjärrvärmeanvändning i lokaler till total nivå åren 2009 och 2010 [TWh]</t>
  </si>
  <si>
    <t>Tabell 14 Framräkning av elanvändning för uppvärmning och varmvatten i småhus till total nivå åren 2002 – 2010 [TWh]</t>
  </si>
  <si>
    <t>Tabell 15 Framräkning av elanvändning för uppvärmning och varmvatten i flerbostadshus till total nivå åren 2002 – 2010 [TWh]</t>
  </si>
  <si>
    <t>Tabell 16 Framräkning av elanvändning för uppvärmning och varmvatten i lokaler till total nivå åren 2009 och 2010 [TWh]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</si>
</sst>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yyyy;@"/>
  </numFmts>
  <fonts count="25" x14ac:knownFonts="1">
    <font>
      <sz val="10"/>
      <name val="Arial"/>
    </font>
    <font>
      <sz val="10"/>
      <name val="Arial"/>
      <family val="2"/>
    </font>
    <font>
      <b/>
      <sz val="10"/>
      <name val="Times New Roman"/>
      <family val="1"/>
    </font>
    <font>
      <b/>
      <vertAlign val="superscript"/>
      <sz val="10"/>
      <name val="Times New Roman"/>
      <family val="1"/>
    </font>
    <font>
      <b/>
      <sz val="9"/>
      <name val="Arial"/>
      <family val="2"/>
    </font>
    <font>
      <sz val="8"/>
      <name val="Times New Roman"/>
      <family val="1"/>
    </font>
    <font>
      <sz val="8"/>
      <name val="Arial"/>
      <family val="2"/>
    </font>
    <font>
      <sz val="12"/>
      <name val="Times New Roman"/>
      <family val="1"/>
    </font>
    <font>
      <sz val="8"/>
      <name val="Arial"/>
      <family val="2"/>
    </font>
    <font>
      <b/>
      <sz val="8"/>
      <name val="Arial"/>
      <family val="2"/>
    </font>
    <font>
      <sz val="8"/>
      <color indexed="8"/>
      <name val="Arial"/>
      <family val="2"/>
    </font>
    <font>
      <i/>
      <sz val="8"/>
      <name val="Arial"/>
      <family val="2"/>
    </font>
    <font>
      <b/>
      <sz val="8"/>
      <color indexed="8"/>
      <name val="Arial"/>
      <family val="2"/>
    </font>
    <font>
      <i/>
      <sz val="8"/>
      <color indexed="8"/>
      <name val="Arial"/>
      <family val="2"/>
    </font>
    <font>
      <vertAlign val="superscript"/>
      <sz val="8"/>
      <name val="Arial"/>
      <family val="2"/>
    </font>
    <font>
      <b/>
      <vertAlign val="superscript"/>
      <sz val="8"/>
      <name val="Arial"/>
      <family val="2"/>
    </font>
    <font>
      <b/>
      <sz val="10"/>
      <name val="Arial"/>
      <family val="2"/>
    </font>
    <font>
      <sz val="7"/>
      <name val="Arial"/>
      <family val="2"/>
    </font>
    <font>
      <vertAlign val="superscript"/>
      <sz val="8"/>
      <name val="Times New Roman"/>
      <family val="1"/>
    </font>
    <font>
      <sz val="10"/>
      <name val="Arial"/>
      <family val="2"/>
    </font>
    <font>
      <sz val="7"/>
      <name val="Arial"/>
      <family val="2"/>
    </font>
    <font>
      <vertAlign val="superscript"/>
      <sz val="8"/>
      <color indexed="8"/>
      <name val="Arial"/>
      <family val="2"/>
    </font>
    <font>
      <u/>
      <sz val="10"/>
      <color indexed="12"/>
      <name val="Arial"/>
      <family val="2"/>
    </font>
    <font>
      <sz val="10"/>
      <color indexed="10"/>
      <name val="Arial"/>
      <family val="2"/>
    </font>
    <font>
      <b/>
      <vertAlign val="superscript"/>
      <sz val="8"/>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269">
    <xf numFmtId="0" fontId="0" fillId="0" borderId="0" xfId="0"/>
    <xf numFmtId="0" fontId="2" fillId="2" borderId="0" xfId="0" applyFont="1" applyFill="1"/>
    <xf numFmtId="0" fontId="0" fillId="2" borderId="0" xfId="0" applyFill="1"/>
    <xf numFmtId="0" fontId="9" fillId="2" borderId="1" xfId="0" applyFont="1" applyFill="1" applyBorder="1" applyAlignment="1">
      <alignment vertical="top" wrapText="1"/>
    </xf>
    <xf numFmtId="0" fontId="9" fillId="2" borderId="3" xfId="0" applyFont="1" applyFill="1" applyBorder="1" applyAlignment="1">
      <alignment vertical="top" wrapText="1"/>
    </xf>
    <xf numFmtId="0" fontId="9" fillId="2" borderId="3" xfId="0" applyFont="1" applyFill="1" applyBorder="1" applyAlignment="1">
      <alignment horizontal="right" vertical="top"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9" fillId="2" borderId="0" xfId="0" applyFont="1" applyFill="1" applyBorder="1" applyAlignment="1">
      <alignment wrapText="1"/>
    </xf>
    <xf numFmtId="0" fontId="9" fillId="2" borderId="0" xfId="0" applyFont="1" applyFill="1" applyBorder="1" applyAlignment="1">
      <alignment horizontal="right" wrapText="1"/>
    </xf>
    <xf numFmtId="0" fontId="9" fillId="2" borderId="2" xfId="0" applyFont="1" applyFill="1" applyBorder="1" applyAlignment="1">
      <alignment horizontal="right" vertical="top" wrapText="1"/>
    </xf>
    <xf numFmtId="0" fontId="9" fillId="2" borderId="1" xfId="0" applyFont="1" applyFill="1" applyBorder="1" applyAlignment="1">
      <alignment wrapText="1"/>
    </xf>
    <xf numFmtId="0" fontId="9" fillId="2" borderId="1" xfId="0" applyFont="1" applyFill="1" applyBorder="1" applyAlignment="1">
      <alignment horizontal="right" wrapText="1"/>
    </xf>
    <xf numFmtId="0" fontId="5" fillId="2" borderId="0" xfId="0" applyFont="1" applyFill="1"/>
    <xf numFmtId="0" fontId="9" fillId="2" borderId="2" xfId="0" applyFont="1" applyFill="1" applyBorder="1" applyAlignment="1">
      <alignment vertical="top" wrapText="1"/>
    </xf>
    <xf numFmtId="3" fontId="6" fillId="2" borderId="0"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0" fontId="6" fillId="2" borderId="0" xfId="0" applyFont="1" applyFill="1" applyBorder="1" applyAlignment="1"/>
    <xf numFmtId="0" fontId="6" fillId="2" borderId="0" xfId="0" applyFont="1" applyFill="1" applyBorder="1"/>
    <xf numFmtId="0" fontId="9" fillId="2" borderId="0" xfId="0" applyFont="1" applyFill="1" applyBorder="1" applyAlignment="1"/>
    <xf numFmtId="164" fontId="6" fillId="2" borderId="0" xfId="0" applyNumberFormat="1" applyFont="1" applyFill="1" applyBorder="1" applyAlignment="1">
      <alignment horizontal="right" wrapText="1"/>
    </xf>
    <xf numFmtId="164" fontId="10" fillId="2" borderId="0" xfId="0" applyNumberFormat="1" applyFont="1" applyFill="1" applyBorder="1" applyAlignment="1">
      <alignment horizontal="right" wrapText="1"/>
    </xf>
    <xf numFmtId="164" fontId="12" fillId="2" borderId="0" xfId="0" applyNumberFormat="1" applyFont="1" applyFill="1" applyBorder="1" applyAlignment="1">
      <alignment horizontal="right" wrapText="1"/>
    </xf>
    <xf numFmtId="164" fontId="6" fillId="2" borderId="3" xfId="0" applyNumberFormat="1" applyFont="1" applyFill="1" applyBorder="1" applyAlignment="1">
      <alignment horizontal="right" wrapText="1"/>
    </xf>
    <xf numFmtId="164" fontId="12" fillId="2" borderId="1" xfId="0" applyNumberFormat="1" applyFont="1" applyFill="1" applyBorder="1" applyAlignment="1">
      <alignment horizontal="right" wrapText="1"/>
    </xf>
    <xf numFmtId="164" fontId="6" fillId="2" borderId="0" xfId="0" applyNumberFormat="1" applyFont="1" applyFill="1" applyBorder="1" applyAlignment="1">
      <alignment horizontal="right"/>
    </xf>
    <xf numFmtId="164" fontId="9" fillId="2" borderId="0" xfId="0" applyNumberFormat="1" applyFont="1" applyFill="1" applyBorder="1" applyAlignment="1">
      <alignment horizontal="right"/>
    </xf>
    <xf numFmtId="0" fontId="6" fillId="2" borderId="3" xfId="0" applyFont="1" applyFill="1" applyBorder="1" applyAlignment="1">
      <alignment horizontal="right" wrapText="1"/>
    </xf>
    <xf numFmtId="0" fontId="6" fillId="2" borderId="3" xfId="0" applyFont="1" applyFill="1" applyBorder="1" applyAlignment="1">
      <alignment horizontal="right"/>
    </xf>
    <xf numFmtId="0" fontId="9" fillId="2" borderId="1" xfId="0" applyFont="1" applyFill="1" applyBorder="1" applyAlignment="1"/>
    <xf numFmtId="0" fontId="6" fillId="2" borderId="3" xfId="0" applyFont="1" applyFill="1" applyBorder="1" applyAlignment="1"/>
    <xf numFmtId="0" fontId="6" fillId="2" borderId="3" xfId="0" applyFont="1" applyFill="1" applyBorder="1" applyAlignment="1">
      <alignment wrapText="1"/>
    </xf>
    <xf numFmtId="0" fontId="9" fillId="2" borderId="1" xfId="0" applyFont="1" applyFill="1" applyBorder="1" applyAlignment="1">
      <alignment vertical="top"/>
    </xf>
    <xf numFmtId="0" fontId="9" fillId="2" borderId="3" xfId="0" applyFont="1" applyFill="1" applyBorder="1" applyAlignment="1">
      <alignment vertical="top"/>
    </xf>
    <xf numFmtId="164" fontId="9" fillId="2" borderId="1" xfId="0" applyNumberFormat="1" applyFont="1" applyFill="1" applyBorder="1" applyAlignment="1">
      <alignment horizontal="right" wrapText="1"/>
    </xf>
    <xf numFmtId="1" fontId="6" fillId="2" borderId="0" xfId="0" applyNumberFormat="1" applyFont="1" applyFill="1" applyBorder="1" applyAlignment="1">
      <alignment horizontal="right"/>
    </xf>
    <xf numFmtId="1" fontId="6" fillId="2" borderId="0" xfId="0" applyNumberFormat="1" applyFont="1" applyFill="1" applyBorder="1" applyAlignment="1">
      <alignment horizontal="right" wrapText="1"/>
    </xf>
    <xf numFmtId="1" fontId="6" fillId="2" borderId="3" xfId="0" applyNumberFormat="1" applyFont="1" applyFill="1" applyBorder="1" applyAlignment="1">
      <alignment horizontal="right"/>
    </xf>
    <xf numFmtId="1" fontId="6" fillId="2" borderId="3" xfId="0" applyNumberFormat="1" applyFont="1" applyFill="1" applyBorder="1" applyAlignment="1">
      <alignment horizontal="right" wrapText="1"/>
    </xf>
    <xf numFmtId="0" fontId="9" fillId="2" borderId="1" xfId="0" applyFont="1" applyFill="1" applyBorder="1" applyAlignment="1">
      <alignment horizontal="right" vertical="top" wrapText="1"/>
    </xf>
    <xf numFmtId="164" fontId="10" fillId="2" borderId="3" xfId="0" applyNumberFormat="1" applyFont="1" applyFill="1" applyBorder="1" applyAlignment="1">
      <alignment horizontal="right" wrapText="1"/>
    </xf>
    <xf numFmtId="0" fontId="9" fillId="2" borderId="0" xfId="0" applyFont="1" applyFill="1" applyBorder="1" applyAlignment="1">
      <alignment horizontal="left"/>
    </xf>
    <xf numFmtId="164" fontId="9" fillId="2" borderId="0" xfId="0" applyNumberFormat="1" applyFont="1" applyFill="1" applyBorder="1" applyAlignment="1">
      <alignment wrapText="1"/>
    </xf>
    <xf numFmtId="0" fontId="6" fillId="2" borderId="0" xfId="0" applyFont="1" applyFill="1" applyBorder="1" applyAlignment="1">
      <alignment horizontal="right"/>
    </xf>
    <xf numFmtId="0" fontId="6" fillId="2" borderId="3" xfId="0" applyFont="1" applyFill="1" applyBorder="1"/>
    <xf numFmtId="0" fontId="18" fillId="2" borderId="0" xfId="0" applyFont="1" applyFill="1"/>
    <xf numFmtId="0" fontId="0" fillId="2" borderId="0" xfId="0" applyFill="1" applyBorder="1"/>
    <xf numFmtId="3" fontId="9" fillId="2" borderId="1" xfId="0" applyNumberFormat="1" applyFont="1" applyFill="1" applyBorder="1" applyAlignment="1">
      <alignment horizontal="right" wrapText="1"/>
    </xf>
    <xf numFmtId="164" fontId="6" fillId="2" borderId="3" xfId="0" applyNumberFormat="1" applyFont="1" applyFill="1" applyBorder="1" applyAlignment="1">
      <alignment horizontal="right"/>
    </xf>
    <xf numFmtId="0" fontId="9" fillId="2" borderId="1" xfId="0" applyFont="1" applyFill="1" applyBorder="1" applyAlignment="1">
      <alignment horizontal="left" vertical="top" wrapText="1"/>
    </xf>
    <xf numFmtId="0" fontId="19" fillId="2" borderId="3" xfId="0" applyFont="1" applyFill="1" applyBorder="1"/>
    <xf numFmtId="164" fontId="9" fillId="2" borderId="1" xfId="0" applyNumberFormat="1" applyFont="1" applyFill="1" applyBorder="1" applyAlignment="1">
      <alignment horizontal="right" vertical="top" wrapText="1"/>
    </xf>
    <xf numFmtId="166" fontId="9" fillId="2" borderId="1" xfId="0" applyNumberFormat="1" applyFont="1" applyFill="1" applyBorder="1" applyAlignment="1">
      <alignment horizontal="right" vertical="top" wrapText="1"/>
    </xf>
    <xf numFmtId="0" fontId="20" fillId="2" borderId="0" xfId="0" applyFont="1" applyFill="1"/>
    <xf numFmtId="3" fontId="12" fillId="2" borderId="1"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0" fontId="0" fillId="2" borderId="3" xfId="0" applyFill="1" applyBorder="1"/>
    <xf numFmtId="0" fontId="5" fillId="2" borderId="1" xfId="0" applyFont="1" applyFill="1" applyBorder="1" applyAlignment="1">
      <alignment wrapText="1"/>
    </xf>
    <xf numFmtId="0" fontId="10" fillId="2" borderId="0" xfId="0" quotePrefix="1" applyNumberFormat="1" applyFont="1" applyFill="1" applyBorder="1" applyAlignment="1">
      <alignment horizontal="right" wrapText="1"/>
    </xf>
    <xf numFmtId="166" fontId="9" fillId="2" borderId="1" xfId="0" applyNumberFormat="1" applyFont="1" applyFill="1" applyBorder="1" applyAlignment="1">
      <alignment horizontal="right" wrapText="1"/>
    </xf>
    <xf numFmtId="1" fontId="9" fillId="2" borderId="1" xfId="0" applyNumberFormat="1" applyFont="1" applyFill="1" applyBorder="1" applyAlignment="1">
      <alignment horizontal="right" wrapText="1"/>
    </xf>
    <xf numFmtId="0" fontId="9" fillId="2" borderId="0" xfId="0" applyFont="1" applyFill="1" applyBorder="1" applyAlignment="1">
      <alignment horizontal="right" vertical="top" wrapText="1"/>
    </xf>
    <xf numFmtId="3" fontId="10" fillId="2" borderId="3" xfId="0" applyNumberFormat="1" applyFont="1" applyFill="1" applyBorder="1" applyAlignment="1">
      <alignment horizontal="right" wrapText="1"/>
    </xf>
    <xf numFmtId="0" fontId="10" fillId="2" borderId="3" xfId="0" quotePrefix="1" applyNumberFormat="1" applyFont="1" applyFill="1" applyBorder="1" applyAlignment="1">
      <alignment horizontal="right" wrapText="1"/>
    </xf>
    <xf numFmtId="164" fontId="0" fillId="2" borderId="0" xfId="0" applyNumberFormat="1" applyFill="1" applyBorder="1"/>
    <xf numFmtId="0" fontId="7" fillId="0" borderId="0" xfId="0" applyFont="1"/>
    <xf numFmtId="0" fontId="19" fillId="2" borderId="0" xfId="0" applyFont="1" applyFill="1"/>
    <xf numFmtId="0" fontId="0" fillId="2" borderId="0" xfId="0" applyFill="1" applyAlignment="1">
      <alignment horizontal="right"/>
    </xf>
    <xf numFmtId="0" fontId="19" fillId="2" borderId="0" xfId="0" applyFont="1" applyFill="1" applyAlignment="1">
      <alignment horizontal="right"/>
    </xf>
    <xf numFmtId="0" fontId="6" fillId="3" borderId="0" xfId="0" applyFont="1" applyFill="1" applyBorder="1" applyAlignment="1">
      <alignment horizontal="right" wrapText="1"/>
    </xf>
    <xf numFmtId="164" fontId="6" fillId="3" borderId="0" xfId="0" applyNumberFormat="1" applyFont="1" applyFill="1" applyBorder="1" applyAlignment="1">
      <alignment horizontal="right" wrapText="1"/>
    </xf>
    <xf numFmtId="164" fontId="10" fillId="3" borderId="0" xfId="0" applyNumberFormat="1" applyFont="1" applyFill="1" applyBorder="1" applyAlignment="1">
      <alignment horizontal="right" wrapText="1"/>
    </xf>
    <xf numFmtId="164" fontId="10" fillId="3" borderId="0" xfId="0" applyNumberFormat="1" applyFont="1" applyFill="1" applyBorder="1" applyAlignment="1">
      <alignment horizontal="right"/>
    </xf>
    <xf numFmtId="0" fontId="0" fillId="3" borderId="0" xfId="0" applyFill="1"/>
    <xf numFmtId="164" fontId="6" fillId="3" borderId="0" xfId="0" applyNumberFormat="1" applyFont="1" applyFill="1" applyBorder="1" applyAlignment="1">
      <alignment horizontal="right"/>
    </xf>
    <xf numFmtId="0" fontId="10" fillId="3" borderId="0" xfId="0" applyFont="1" applyFill="1" applyBorder="1" applyAlignment="1">
      <alignment horizontal="right" wrapText="1"/>
    </xf>
    <xf numFmtId="1" fontId="6" fillId="3" borderId="3" xfId="0" applyNumberFormat="1" applyFont="1" applyFill="1" applyBorder="1" applyAlignment="1">
      <alignment horizontal="right"/>
    </xf>
    <xf numFmtId="0" fontId="0" fillId="3" borderId="0" xfId="0" applyFill="1" applyBorder="1" applyAlignment="1"/>
    <xf numFmtId="0" fontId="0" fillId="3" borderId="0" xfId="0" applyFill="1" applyBorder="1"/>
    <xf numFmtId="0" fontId="1" fillId="2" borderId="0" xfId="0" applyFont="1" applyFill="1"/>
    <xf numFmtId="0" fontId="1" fillId="2" borderId="0" xfId="0" applyFont="1" applyFill="1" applyAlignment="1">
      <alignment horizontal="right"/>
    </xf>
    <xf numFmtId="0" fontId="5" fillId="2" borderId="0" xfId="0" applyFont="1" applyFill="1" applyBorder="1" applyAlignment="1"/>
    <xf numFmtId="0" fontId="5" fillId="2" borderId="0" xfId="0" applyFont="1" applyFill="1" applyBorder="1" applyAlignment="1">
      <alignment wrapText="1"/>
    </xf>
    <xf numFmtId="0" fontId="17" fillId="2" borderId="0" xfId="0" applyFont="1" applyFill="1"/>
    <xf numFmtId="0" fontId="6" fillId="2" borderId="0" xfId="0" applyNumberFormat="1" applyFont="1" applyFill="1" applyBorder="1" applyAlignment="1">
      <alignment horizontal="right" wrapText="1"/>
    </xf>
    <xf numFmtId="3" fontId="0" fillId="3" borderId="0" xfId="0" applyNumberFormat="1" applyFill="1"/>
    <xf numFmtId="1" fontId="0" fillId="3" borderId="0" xfId="0" applyNumberFormat="1" applyFill="1"/>
    <xf numFmtId="164" fontId="12" fillId="3" borderId="1" xfId="0" applyNumberFormat="1" applyFont="1" applyFill="1" applyBorder="1" applyAlignment="1">
      <alignment horizontal="right" wrapText="1"/>
    </xf>
    <xf numFmtId="164" fontId="12" fillId="3" borderId="0" xfId="0" applyNumberFormat="1" applyFont="1" applyFill="1" applyBorder="1" applyAlignment="1">
      <alignment horizontal="right" wrapText="1"/>
    </xf>
    <xf numFmtId="164" fontId="10" fillId="3" borderId="3" xfId="0" applyNumberFormat="1" applyFont="1" applyFill="1" applyBorder="1" applyAlignment="1">
      <alignment horizontal="right" wrapText="1"/>
    </xf>
    <xf numFmtId="0" fontId="6" fillId="3" borderId="0" xfId="0" applyFont="1" applyFill="1"/>
    <xf numFmtId="0" fontId="6" fillId="3" borderId="0" xfId="0" applyFont="1" applyFill="1" applyAlignment="1">
      <alignment vertical="top"/>
    </xf>
    <xf numFmtId="164" fontId="9" fillId="3" borderId="0" xfId="0" applyNumberFormat="1" applyFont="1" applyFill="1" applyBorder="1" applyAlignment="1">
      <alignment horizontal="right"/>
    </xf>
    <xf numFmtId="0" fontId="6" fillId="3" borderId="3" xfId="0" applyFont="1" applyFill="1" applyBorder="1"/>
    <xf numFmtId="164" fontId="6" fillId="3" borderId="3" xfId="0" applyNumberFormat="1" applyFont="1" applyFill="1" applyBorder="1"/>
    <xf numFmtId="3" fontId="6" fillId="2" borderId="2" xfId="0" applyNumberFormat="1" applyFont="1" applyFill="1" applyBorder="1" applyAlignment="1">
      <alignment horizontal="right" wrapText="1"/>
    </xf>
    <xf numFmtId="0" fontId="0" fillId="2" borderId="0" xfId="0" applyFill="1" applyAlignment="1">
      <alignment vertical="center"/>
    </xf>
    <xf numFmtId="0" fontId="9" fillId="3" borderId="3" xfId="0" applyFont="1" applyFill="1" applyBorder="1" applyAlignment="1">
      <alignment horizontal="right" vertical="top" wrapText="1"/>
    </xf>
    <xf numFmtId="1" fontId="6" fillId="3" borderId="0" xfId="0" applyNumberFormat="1" applyFont="1" applyFill="1" applyBorder="1" applyAlignment="1">
      <alignment horizontal="right"/>
    </xf>
    <xf numFmtId="1" fontId="9" fillId="3" borderId="1" xfId="0" applyNumberFormat="1" applyFont="1" applyFill="1" applyBorder="1" applyAlignment="1">
      <alignment horizontal="right" wrapText="1"/>
    </xf>
    <xf numFmtId="1" fontId="6" fillId="3" borderId="0" xfId="0" applyNumberFormat="1" applyFont="1" applyFill="1" applyBorder="1" applyAlignment="1">
      <alignment horizontal="right" wrapText="1"/>
    </xf>
    <xf numFmtId="0" fontId="9" fillId="2" borderId="0" xfId="0" applyFont="1" applyFill="1" applyBorder="1" applyAlignment="1">
      <alignment horizontal="center"/>
    </xf>
    <xf numFmtId="0" fontId="1" fillId="2" borderId="0" xfId="0" quotePrefix="1" applyFont="1" applyFill="1" applyAlignment="1">
      <alignment horizontal="right"/>
    </xf>
    <xf numFmtId="0" fontId="19" fillId="3" borderId="0" xfId="0" applyFont="1" applyFill="1"/>
    <xf numFmtId="0" fontId="1" fillId="3" borderId="0" xfId="0" applyFont="1" applyFill="1"/>
    <xf numFmtId="164" fontId="9" fillId="3" borderId="1" xfId="0" applyNumberFormat="1" applyFont="1" applyFill="1" applyBorder="1" applyAlignment="1">
      <alignment horizontal="right" wrapText="1"/>
    </xf>
    <xf numFmtId="1" fontId="9" fillId="3" borderId="0" xfId="0" applyNumberFormat="1" applyFont="1" applyFill="1" applyBorder="1" applyAlignment="1">
      <alignment horizontal="right"/>
    </xf>
    <xf numFmtId="1" fontId="9" fillId="3" borderId="0" xfId="0" applyNumberFormat="1" applyFont="1" applyFill="1" applyBorder="1" applyAlignment="1">
      <alignment horizontal="right" wrapText="1"/>
    </xf>
    <xf numFmtId="1" fontId="6" fillId="3" borderId="3" xfId="0" applyNumberFormat="1" applyFont="1" applyFill="1" applyBorder="1" applyAlignment="1">
      <alignment horizontal="right" wrapText="1"/>
    </xf>
    <xf numFmtId="0" fontId="19" fillId="3" borderId="0" xfId="0" applyFont="1" applyFill="1" applyAlignment="1">
      <alignment horizontal="right"/>
    </xf>
    <xf numFmtId="0" fontId="0" fillId="3" borderId="0" xfId="0" applyFill="1" applyAlignment="1">
      <alignment horizontal="right"/>
    </xf>
    <xf numFmtId="0" fontId="9" fillId="3" borderId="0" xfId="0" applyFont="1" applyFill="1" applyBorder="1" applyAlignment="1">
      <alignment horizontal="right" wrapText="1"/>
    </xf>
    <xf numFmtId="165" fontId="9" fillId="3" borderId="1" xfId="0" applyNumberFormat="1" applyFont="1" applyFill="1" applyBorder="1" applyAlignment="1">
      <alignment horizontal="right" wrapText="1"/>
    </xf>
    <xf numFmtId="165" fontId="6" fillId="3" borderId="0" xfId="0" applyNumberFormat="1" applyFont="1" applyFill="1" applyBorder="1" applyAlignment="1">
      <alignment horizontal="right" wrapText="1"/>
    </xf>
    <xf numFmtId="165" fontId="9" fillId="3" borderId="0" xfId="0" applyNumberFormat="1" applyFont="1" applyFill="1" applyBorder="1" applyAlignment="1">
      <alignment horizontal="right" wrapText="1"/>
    </xf>
    <xf numFmtId="165" fontId="6" fillId="3" borderId="3" xfId="0" applyNumberFormat="1" applyFont="1" applyFill="1" applyBorder="1" applyAlignment="1">
      <alignment horizontal="right" wrapText="1"/>
    </xf>
    <xf numFmtId="0" fontId="16" fillId="3" borderId="0" xfId="0" applyFont="1" applyFill="1"/>
    <xf numFmtId="0" fontId="9" fillId="3" borderId="1" xfId="0" applyFont="1" applyFill="1" applyBorder="1" applyAlignment="1">
      <alignment horizontal="right" wrapText="1"/>
    </xf>
    <xf numFmtId="0" fontId="9" fillId="3" borderId="1" xfId="0" applyFont="1" applyFill="1" applyBorder="1" applyAlignment="1">
      <alignment horizontal="right" vertical="top" wrapText="1"/>
    </xf>
    <xf numFmtId="3" fontId="6" fillId="3" borderId="2" xfId="0" applyNumberFormat="1" applyFont="1" applyFill="1" applyBorder="1" applyAlignment="1">
      <alignment horizontal="right" wrapText="1"/>
    </xf>
    <xf numFmtId="164" fontId="9" fillId="3" borderId="1" xfId="0" applyNumberFormat="1" applyFont="1" applyFill="1" applyBorder="1" applyAlignment="1">
      <alignment horizontal="right" vertical="top" wrapText="1"/>
    </xf>
    <xf numFmtId="164" fontId="6" fillId="3" borderId="3" xfId="0" applyNumberFormat="1" applyFont="1" applyFill="1" applyBorder="1" applyAlignment="1">
      <alignment horizontal="right" wrapText="1"/>
    </xf>
    <xf numFmtId="3" fontId="9" fillId="3" borderId="1" xfId="0" applyNumberFormat="1" applyFont="1" applyFill="1" applyBorder="1" applyAlignment="1">
      <alignment horizontal="right" wrapText="1"/>
    </xf>
    <xf numFmtId="3" fontId="6" fillId="3" borderId="0" xfId="0" applyNumberFormat="1" applyFont="1" applyFill="1" applyBorder="1" applyAlignment="1">
      <alignment horizontal="right" wrapText="1"/>
    </xf>
    <xf numFmtId="3" fontId="6" fillId="3" borderId="3" xfId="0" applyNumberFormat="1" applyFont="1" applyFill="1" applyBorder="1" applyAlignment="1">
      <alignment horizontal="right" wrapText="1"/>
    </xf>
    <xf numFmtId="0" fontId="0" fillId="3" borderId="1" xfId="0" applyFill="1" applyBorder="1"/>
    <xf numFmtId="3" fontId="9" fillId="3" borderId="0"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3" fontId="9" fillId="3" borderId="3" xfId="0" applyNumberFormat="1" applyFont="1" applyFill="1" applyBorder="1" applyAlignment="1">
      <alignment horizontal="right" wrapText="1"/>
    </xf>
    <xf numFmtId="164" fontId="6" fillId="3" borderId="1" xfId="0" applyNumberFormat="1" applyFont="1" applyFill="1" applyBorder="1" applyAlignment="1">
      <alignment horizontal="right" wrapText="1"/>
    </xf>
    <xf numFmtId="164" fontId="9" fillId="3" borderId="0" xfId="0" applyNumberFormat="1" applyFont="1" applyFill="1" applyBorder="1" applyAlignment="1">
      <alignment horizontal="right" wrapText="1"/>
    </xf>
    <xf numFmtId="164" fontId="9" fillId="3" borderId="3" xfId="0" applyNumberFormat="1" applyFont="1" applyFill="1" applyBorder="1" applyAlignment="1">
      <alignment horizontal="right" wrapText="1"/>
    </xf>
    <xf numFmtId="0" fontId="9" fillId="3" borderId="2" xfId="0" applyFont="1" applyFill="1" applyBorder="1" applyAlignment="1">
      <alignment horizontal="right" wrapText="1"/>
    </xf>
    <xf numFmtId="0" fontId="9" fillId="3" borderId="0" xfId="0" applyFont="1" applyFill="1" applyBorder="1" applyAlignment="1">
      <alignment horizontal="right" vertical="top" wrapText="1"/>
    </xf>
    <xf numFmtId="164" fontId="13" fillId="3" borderId="0" xfId="0" applyNumberFormat="1" applyFont="1" applyFill="1" applyBorder="1" applyAlignment="1">
      <alignment horizontal="right" wrapText="1"/>
    </xf>
    <xf numFmtId="164" fontId="12" fillId="3" borderId="3" xfId="0" applyNumberFormat="1" applyFont="1" applyFill="1" applyBorder="1" applyAlignment="1">
      <alignment horizontal="right" wrapText="1"/>
    </xf>
    <xf numFmtId="0" fontId="9" fillId="3" borderId="2" xfId="0" applyFont="1" applyFill="1" applyBorder="1" applyAlignment="1">
      <alignment horizontal="right" vertical="top" wrapText="1"/>
    </xf>
    <xf numFmtId="0" fontId="6" fillId="3" borderId="1" xfId="0" applyFont="1" applyFill="1" applyBorder="1" applyAlignment="1">
      <alignment horizontal="right" wrapText="1"/>
    </xf>
    <xf numFmtId="0" fontId="9" fillId="3" borderId="2" xfId="0" applyFont="1" applyFill="1" applyBorder="1" applyAlignment="1">
      <alignment horizontal="center"/>
    </xf>
    <xf numFmtId="0" fontId="6" fillId="3" borderId="1" xfId="0" applyFont="1" applyFill="1" applyBorder="1" applyAlignment="1">
      <alignment horizontal="right"/>
    </xf>
    <xf numFmtId="164" fontId="9" fillId="3" borderId="3" xfId="0" applyNumberFormat="1" applyFont="1" applyFill="1" applyBorder="1" applyAlignment="1">
      <alignment horizontal="right"/>
    </xf>
    <xf numFmtId="0" fontId="9" fillId="3" borderId="3" xfId="0" applyFont="1" applyFill="1" applyBorder="1" applyAlignment="1">
      <alignment horizontal="right" wrapText="1"/>
    </xf>
    <xf numFmtId="0" fontId="6" fillId="3" borderId="1" xfId="0" applyFont="1" applyFill="1" applyBorder="1" applyAlignment="1">
      <alignment vertical="center"/>
    </xf>
    <xf numFmtId="0" fontId="6" fillId="3" borderId="3" xfId="0" applyFont="1" applyFill="1" applyBorder="1" applyAlignment="1">
      <alignment vertical="center"/>
    </xf>
    <xf numFmtId="0" fontId="6" fillId="3" borderId="0" xfId="0" applyFont="1" applyFill="1" applyAlignment="1">
      <alignment vertical="center"/>
    </xf>
    <xf numFmtId="0" fontId="11" fillId="3" borderId="0" xfId="0" applyFont="1" applyFill="1" applyBorder="1" applyAlignment="1">
      <alignment horizontal="right" vertical="center"/>
    </xf>
    <xf numFmtId="0" fontId="9" fillId="3" borderId="3" xfId="0" applyFont="1" applyFill="1" applyBorder="1" applyAlignment="1">
      <alignment vertical="center"/>
    </xf>
    <xf numFmtId="0" fontId="9" fillId="3" borderId="3"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2" xfId="0" applyFont="1" applyFill="1" applyBorder="1" applyAlignment="1">
      <alignment vertical="center"/>
    </xf>
    <xf numFmtId="0" fontId="9" fillId="3" borderId="1" xfId="0" applyNumberFormat="1" applyFont="1" applyFill="1" applyBorder="1" applyAlignment="1">
      <alignment horizontal="right" wrapText="1"/>
    </xf>
    <xf numFmtId="0" fontId="1" fillId="2" borderId="0" xfId="0" applyFont="1" applyFill="1" applyAlignment="1">
      <alignment horizontal="left"/>
    </xf>
    <xf numFmtId="0" fontId="0" fillId="2" borderId="0" xfId="0" applyFill="1" applyAlignment="1">
      <alignment horizontal="left"/>
    </xf>
    <xf numFmtId="0" fontId="9" fillId="3" borderId="2" xfId="0" applyFont="1" applyFill="1" applyBorder="1" applyAlignment="1">
      <alignment horizontal="center" vertical="top" wrapText="1"/>
    </xf>
    <xf numFmtId="0" fontId="2" fillId="3" borderId="0" xfId="0" applyFont="1" applyFill="1"/>
    <xf numFmtId="0" fontId="9" fillId="3" borderId="1" xfId="0" applyFont="1" applyFill="1" applyBorder="1" applyAlignment="1">
      <alignment vertical="top" wrapText="1"/>
    </xf>
    <xf numFmtId="0" fontId="6" fillId="3" borderId="1" xfId="0" applyFont="1" applyFill="1" applyBorder="1" applyAlignment="1"/>
    <xf numFmtId="0" fontId="9" fillId="3" borderId="1" xfId="0" applyFont="1" applyFill="1" applyBorder="1" applyAlignment="1">
      <alignment horizontal="left" wrapText="1"/>
    </xf>
    <xf numFmtId="0" fontId="9" fillId="3" borderId="1" xfId="0" applyFont="1" applyFill="1" applyBorder="1" applyAlignment="1">
      <alignment wrapText="1"/>
    </xf>
    <xf numFmtId="0" fontId="6" fillId="3" borderId="0" xfId="0" applyFont="1" applyFill="1" applyBorder="1" applyAlignment="1"/>
    <xf numFmtId="0" fontId="6" fillId="3" borderId="0" xfId="0" applyFont="1" applyFill="1" applyBorder="1" applyAlignment="1">
      <alignment wrapText="1"/>
    </xf>
    <xf numFmtId="0" fontId="6" fillId="3" borderId="0" xfId="0" applyFont="1" applyFill="1" applyBorder="1" applyAlignment="1">
      <alignment horizontal="left" wrapText="1"/>
    </xf>
    <xf numFmtId="3" fontId="10" fillId="3" borderId="0" xfId="0" applyNumberFormat="1" applyFont="1" applyFill="1" applyBorder="1" applyAlignment="1">
      <alignment horizontal="right" wrapText="1"/>
    </xf>
    <xf numFmtId="0" fontId="6"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alignment horizontal="left" wrapText="1" indent="2"/>
    </xf>
    <xf numFmtId="0" fontId="6" fillId="3" borderId="0" xfId="0" applyFont="1" applyFill="1" applyBorder="1" applyAlignment="1">
      <alignment horizontal="left"/>
    </xf>
    <xf numFmtId="0" fontId="9" fillId="3" borderId="0" xfId="0" applyFont="1" applyFill="1" applyBorder="1" applyAlignment="1">
      <alignment wrapText="1"/>
    </xf>
    <xf numFmtId="0" fontId="11" fillId="3" borderId="0" xfId="0" applyFont="1" applyFill="1" applyBorder="1" applyAlignment="1">
      <alignment horizontal="left"/>
    </xf>
    <xf numFmtId="0" fontId="11" fillId="3" borderId="0" xfId="0" applyFont="1" applyFill="1" applyBorder="1" applyAlignment="1">
      <alignment wrapText="1"/>
    </xf>
    <xf numFmtId="0" fontId="10" fillId="3" borderId="0" xfId="0" applyFont="1" applyFill="1" applyBorder="1" applyAlignment="1">
      <alignment horizontal="left" wrapText="1" indent="1"/>
    </xf>
    <xf numFmtId="0" fontId="9" fillId="3" borderId="3" xfId="0" applyFont="1" applyFill="1" applyBorder="1" applyAlignment="1">
      <alignment wrapText="1"/>
    </xf>
    <xf numFmtId="0" fontId="18" fillId="3" borderId="0" xfId="0" applyFont="1" applyFill="1"/>
    <xf numFmtId="0" fontId="2" fillId="3" borderId="0" xfId="0" applyFont="1" applyFill="1" applyAlignment="1">
      <alignment vertical="center"/>
    </xf>
    <xf numFmtId="0" fontId="0" fillId="3" borderId="0" xfId="0" applyFill="1" applyAlignment="1">
      <alignment vertical="center"/>
    </xf>
    <xf numFmtId="3" fontId="6" fillId="3" borderId="0" xfId="0" applyNumberFormat="1" applyFont="1" applyFill="1" applyAlignment="1">
      <alignment vertical="center"/>
    </xf>
    <xf numFmtId="3" fontId="6" fillId="3" borderId="0" xfId="0" applyNumberFormat="1" applyFont="1" applyFill="1" applyBorder="1" applyAlignment="1">
      <alignment vertical="center"/>
    </xf>
    <xf numFmtId="3" fontId="9" fillId="3" borderId="2" xfId="0" applyNumberFormat="1" applyFont="1" applyFill="1" applyBorder="1" applyAlignment="1">
      <alignment vertical="center"/>
    </xf>
    <xf numFmtId="0" fontId="7" fillId="3" borderId="0" xfId="0" applyFont="1" applyFill="1"/>
    <xf numFmtId="0" fontId="6" fillId="3" borderId="2" xfId="0" applyFont="1" applyFill="1" applyBorder="1" applyAlignment="1">
      <alignment vertical="center"/>
    </xf>
    <xf numFmtId="0" fontId="9" fillId="3" borderId="2" xfId="0" applyFont="1" applyFill="1" applyBorder="1" applyAlignment="1">
      <alignment horizontal="right" vertical="center"/>
    </xf>
    <xf numFmtId="3" fontId="6" fillId="3" borderId="2" xfId="0" applyNumberFormat="1" applyFont="1" applyFill="1" applyBorder="1" applyAlignment="1">
      <alignment vertical="center"/>
    </xf>
    <xf numFmtId="0" fontId="6" fillId="3" borderId="1" xfId="0" applyFont="1" applyFill="1" applyBorder="1" applyAlignment="1">
      <alignment wrapText="1"/>
    </xf>
    <xf numFmtId="0" fontId="10" fillId="3" borderId="1" xfId="0" applyFont="1" applyFill="1" applyBorder="1" applyAlignment="1">
      <alignment horizontal="right" wrapText="1"/>
    </xf>
    <xf numFmtId="0" fontId="6" fillId="3" borderId="0" xfId="0" applyFont="1" applyFill="1" applyBorder="1" applyAlignment="1">
      <alignment horizontal="left" wrapText="1" indent="1"/>
    </xf>
    <xf numFmtId="0" fontId="6" fillId="3" borderId="0" xfId="0" applyFont="1" applyFill="1" applyBorder="1" applyAlignment="1">
      <alignment horizontal="left" indent="1"/>
    </xf>
    <xf numFmtId="0" fontId="12" fillId="3" borderId="0" xfId="0" applyFont="1" applyFill="1" applyBorder="1" applyAlignment="1">
      <alignment horizontal="right" wrapText="1"/>
    </xf>
    <xf numFmtId="0" fontId="6" fillId="3" borderId="0" xfId="0" applyFont="1" applyFill="1" applyBorder="1" applyAlignment="1">
      <alignment horizontal="left" wrapText="1" indent="3"/>
    </xf>
    <xf numFmtId="0" fontId="6" fillId="3" borderId="0" xfId="0" applyFont="1" applyFill="1" applyBorder="1" applyAlignment="1">
      <alignment horizontal="left" wrapText="1" indent="2"/>
    </xf>
    <xf numFmtId="0" fontId="12" fillId="3" borderId="3" xfId="0" applyFont="1" applyFill="1" applyBorder="1" applyAlignment="1">
      <alignment horizontal="right" wrapText="1"/>
    </xf>
    <xf numFmtId="0" fontId="9" fillId="3" borderId="2" xfId="0" applyFont="1" applyFill="1" applyBorder="1" applyAlignment="1">
      <alignment wrapText="1"/>
    </xf>
    <xf numFmtId="0" fontId="6" fillId="3" borderId="0" xfId="0" applyFont="1" applyFill="1" applyBorder="1" applyAlignment="1">
      <alignment horizontal="left" indent="2"/>
    </xf>
    <xf numFmtId="0" fontId="6" fillId="3" borderId="0" xfId="0" applyFont="1" applyFill="1" applyBorder="1" applyAlignment="1">
      <alignment horizontal="left" indent="3"/>
    </xf>
    <xf numFmtId="0" fontId="9" fillId="3" borderId="3" xfId="0" applyFont="1" applyFill="1" applyBorder="1" applyAlignment="1"/>
    <xf numFmtId="0" fontId="9" fillId="3" borderId="3" xfId="0" applyFont="1" applyFill="1" applyBorder="1" applyAlignment="1">
      <alignment vertical="top" wrapText="1"/>
    </xf>
    <xf numFmtId="164" fontId="10" fillId="3" borderId="1" xfId="0" applyNumberFormat="1" applyFont="1" applyFill="1" applyBorder="1" applyAlignment="1">
      <alignment horizontal="right" wrapText="1"/>
    </xf>
    <xf numFmtId="0" fontId="9" fillId="3" borderId="0" xfId="0" applyFont="1" applyFill="1" applyBorder="1" applyAlignment="1">
      <alignment horizontal="left" indent="1"/>
    </xf>
    <xf numFmtId="0" fontId="9" fillId="3" borderId="0" xfId="0" applyFont="1" applyFill="1" applyBorder="1" applyAlignment="1"/>
    <xf numFmtId="0" fontId="9" fillId="3" borderId="0" xfId="0" applyFont="1" applyFill="1" applyBorder="1" applyAlignment="1">
      <alignment vertical="top" wrapText="1"/>
    </xf>
    <xf numFmtId="0" fontId="9" fillId="3" borderId="0" xfId="0" applyFont="1" applyFill="1" applyBorder="1" applyAlignment="1">
      <alignment horizontal="left" wrapText="1" indent="1"/>
    </xf>
    <xf numFmtId="0" fontId="13" fillId="3" borderId="0" xfId="0" applyFont="1" applyFill="1" applyBorder="1" applyAlignment="1">
      <alignment horizontal="right" wrapText="1"/>
    </xf>
    <xf numFmtId="164" fontId="13" fillId="3" borderId="0" xfId="0" applyNumberFormat="1" applyFont="1" applyFill="1" applyBorder="1" applyAlignment="1">
      <alignment horizontal="right"/>
    </xf>
    <xf numFmtId="164" fontId="12" fillId="3" borderId="3" xfId="0" applyNumberFormat="1" applyFont="1" applyFill="1" applyBorder="1" applyAlignment="1">
      <alignment horizontal="right"/>
    </xf>
    <xf numFmtId="0" fontId="5" fillId="3" borderId="0" xfId="0" applyFont="1" applyFill="1"/>
    <xf numFmtId="0" fontId="11" fillId="3" borderId="1" xfId="0" applyFont="1" applyFill="1" applyBorder="1" applyAlignment="1">
      <alignment wrapText="1"/>
    </xf>
    <xf numFmtId="166" fontId="9" fillId="3" borderId="1" xfId="0" applyNumberFormat="1" applyFont="1" applyFill="1" applyBorder="1" applyAlignment="1">
      <alignment horizontal="right" wrapText="1"/>
    </xf>
    <xf numFmtId="166" fontId="9" fillId="3" borderId="1" xfId="0" applyNumberFormat="1" applyFont="1" applyFill="1" applyBorder="1" applyAlignment="1">
      <alignment horizontal="right" vertical="top" wrapText="1"/>
    </xf>
    <xf numFmtId="0" fontId="6" fillId="3" borderId="3" xfId="0" applyFont="1" applyFill="1" applyBorder="1" applyAlignment="1">
      <alignment wrapText="1"/>
    </xf>
    <xf numFmtId="0" fontId="5" fillId="3" borderId="1" xfId="0" applyFont="1" applyFill="1" applyBorder="1" applyAlignment="1"/>
    <xf numFmtId="0" fontId="0" fillId="3" borderId="1" xfId="0" applyFill="1" applyBorder="1" applyAlignment="1"/>
    <xf numFmtId="0" fontId="1" fillId="3" borderId="0" xfId="0" applyFont="1" applyFill="1" applyAlignment="1">
      <alignment horizontal="right"/>
    </xf>
    <xf numFmtId="0" fontId="5" fillId="3" borderId="0" xfId="0" applyFont="1" applyFill="1" applyBorder="1" applyAlignment="1"/>
    <xf numFmtId="0" fontId="9" fillId="3" borderId="1" xfId="0" applyFont="1" applyFill="1" applyBorder="1" applyAlignment="1">
      <alignment vertical="top"/>
    </xf>
    <xf numFmtId="0" fontId="9" fillId="3" borderId="3" xfId="0" applyFont="1" applyFill="1" applyBorder="1" applyAlignment="1">
      <alignment vertical="top"/>
    </xf>
    <xf numFmtId="0" fontId="9" fillId="3" borderId="1" xfId="0" applyFont="1" applyFill="1" applyBorder="1" applyAlignment="1"/>
    <xf numFmtId="0" fontId="6" fillId="3" borderId="3" xfId="0" applyFont="1" applyFill="1" applyBorder="1" applyAlignment="1"/>
    <xf numFmtId="0" fontId="6" fillId="3" borderId="3" xfId="0" applyFont="1" applyFill="1" applyBorder="1" applyAlignment="1">
      <alignment horizontal="right" wrapText="1"/>
    </xf>
    <xf numFmtId="0" fontId="4" fillId="3" borderId="0" xfId="0" applyFont="1" applyFill="1" applyBorder="1" applyAlignment="1">
      <alignment vertical="top"/>
    </xf>
    <xf numFmtId="0" fontId="9" fillId="3" borderId="1" xfId="0" applyFont="1" applyFill="1" applyBorder="1"/>
    <xf numFmtId="0" fontId="9" fillId="3" borderId="0" xfId="0" applyFont="1" applyFill="1" applyBorder="1"/>
    <xf numFmtId="0" fontId="9" fillId="3" borderId="4" xfId="0" applyFont="1" applyFill="1" applyBorder="1" applyAlignment="1">
      <alignment horizontal="right" vertical="top" wrapText="1"/>
    </xf>
    <xf numFmtId="1" fontId="9" fillId="3" borderId="6" xfId="0" applyNumberFormat="1" applyFont="1" applyFill="1" applyBorder="1" applyAlignment="1">
      <alignment horizontal="right" wrapText="1"/>
    </xf>
    <xf numFmtId="1" fontId="6" fillId="3" borderId="6" xfId="0" applyNumberFormat="1" applyFont="1" applyFill="1" applyBorder="1" applyAlignment="1">
      <alignment horizontal="right" wrapText="1"/>
    </xf>
    <xf numFmtId="1" fontId="6" fillId="3" borderId="4" xfId="0" applyNumberFormat="1" applyFont="1" applyFill="1" applyBorder="1" applyAlignment="1">
      <alignment horizontal="right" wrapText="1"/>
    </xf>
    <xf numFmtId="0" fontId="5" fillId="3" borderId="0" xfId="0" applyFont="1" applyFill="1" applyBorder="1" applyAlignment="1">
      <alignment wrapText="1"/>
    </xf>
    <xf numFmtId="0" fontId="9" fillId="3" borderId="5" xfId="0" applyFont="1" applyFill="1" applyBorder="1" applyAlignment="1">
      <alignment horizontal="right" vertical="top" wrapText="1"/>
    </xf>
    <xf numFmtId="0" fontId="6" fillId="3" borderId="3" xfId="0" applyFont="1" applyFill="1" applyBorder="1" applyAlignment="1">
      <alignment horizontal="right"/>
    </xf>
    <xf numFmtId="1" fontId="6" fillId="3" borderId="7" xfId="0" applyNumberFormat="1" applyFont="1" applyFill="1" applyBorder="1" applyAlignment="1">
      <alignment horizontal="right"/>
    </xf>
    <xf numFmtId="0" fontId="6" fillId="3" borderId="5" xfId="0" applyFont="1" applyFill="1" applyBorder="1" applyAlignment="1">
      <alignment horizontal="right" wrapText="1"/>
    </xf>
    <xf numFmtId="0" fontId="23" fillId="3" borderId="0" xfId="0" applyFont="1" applyFill="1"/>
    <xf numFmtId="0" fontId="0" fillId="3" borderId="0" xfId="0" applyFill="1" applyBorder="1" applyAlignment="1"/>
    <xf numFmtId="164" fontId="6" fillId="3" borderId="3" xfId="0" applyNumberFormat="1" applyFont="1" applyFill="1" applyBorder="1" applyAlignment="1">
      <alignment horizontal="right"/>
    </xf>
    <xf numFmtId="0" fontId="2" fillId="0" borderId="0" xfId="0" applyFont="1" applyAlignment="1">
      <alignment vertical="center"/>
    </xf>
    <xf numFmtId="164" fontId="19" fillId="3" borderId="0" xfId="0" applyNumberFormat="1" applyFont="1" applyFill="1" applyBorder="1"/>
    <xf numFmtId="164" fontId="0" fillId="3" borderId="0" xfId="0" applyNumberFormat="1" applyFill="1" applyBorder="1"/>
    <xf numFmtId="0" fontId="9" fillId="3" borderId="1"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5" fillId="2" borderId="1" xfId="0" applyFont="1" applyFill="1" applyBorder="1" applyAlignment="1">
      <alignment horizontal="left" wrapText="1"/>
    </xf>
    <xf numFmtId="0" fontId="9" fillId="3" borderId="2" xfId="0" applyFont="1" applyFill="1" applyBorder="1" applyAlignment="1">
      <alignment horizontal="center" wrapText="1"/>
    </xf>
    <xf numFmtId="0" fontId="5" fillId="3" borderId="0" xfId="0" applyFont="1" applyFill="1" applyBorder="1" applyAlignment="1">
      <alignment horizontal="left" wrapText="1"/>
    </xf>
    <xf numFmtId="0" fontId="5" fillId="3" borderId="1" xfId="0" applyFont="1" applyFill="1" applyBorder="1" applyAlignment="1">
      <alignment wrapText="1"/>
    </xf>
    <xf numFmtId="0" fontId="0" fillId="3" borderId="1" xfId="0" applyFill="1" applyBorder="1" applyAlignment="1">
      <alignment wrapText="1"/>
    </xf>
    <xf numFmtId="0" fontId="5" fillId="3" borderId="0" xfId="0" applyFont="1" applyFill="1" applyBorder="1" applyAlignment="1">
      <alignment wrapText="1"/>
    </xf>
    <xf numFmtId="0" fontId="0" fillId="3" borderId="0" xfId="0" applyFill="1" applyBorder="1" applyAlignment="1">
      <alignment wrapText="1"/>
    </xf>
    <xf numFmtId="0" fontId="0" fillId="3" borderId="0" xfId="0" applyFill="1" applyBorder="1" applyAlignment="1"/>
    <xf numFmtId="0" fontId="5" fillId="2" borderId="0" xfId="0" applyFont="1" applyFill="1" applyBorder="1" applyAlignment="1">
      <alignment horizontal="left" wrapText="1"/>
    </xf>
    <xf numFmtId="0" fontId="9" fillId="2" borderId="2" xfId="0" applyFont="1" applyFill="1" applyBorder="1" applyAlignment="1">
      <alignment horizontal="center"/>
    </xf>
    <xf numFmtId="0" fontId="5" fillId="2" borderId="1" xfId="0" applyFont="1" applyFill="1" applyBorder="1" applyAlignment="1">
      <alignment wrapText="1"/>
    </xf>
    <xf numFmtId="0" fontId="0" fillId="0" borderId="1" xfId="0" applyBorder="1" applyAlignment="1"/>
    <xf numFmtId="0" fontId="18" fillId="2" borderId="0" xfId="0" applyFont="1" applyFill="1" applyAlignment="1">
      <alignment wrapText="1"/>
    </xf>
    <xf numFmtId="0" fontId="0" fillId="0" borderId="0" xfId="0" applyAlignment="1"/>
    <xf numFmtId="0" fontId="6" fillId="2" borderId="3" xfId="0" applyFont="1" applyFill="1" applyBorder="1" applyAlignment="1">
      <alignment horizontal="left" wrapText="1"/>
    </xf>
    <xf numFmtId="0" fontId="1" fillId="0" borderId="3" xfId="0" applyFont="1" applyBorder="1" applyAlignment="1">
      <alignment wrapText="1"/>
    </xf>
    <xf numFmtId="0" fontId="9" fillId="3" borderId="0" xfId="0" applyFont="1" applyFill="1" applyBorder="1" applyAlignment="1">
      <alignment horizontal="left" wrapText="1"/>
    </xf>
    <xf numFmtId="0" fontId="9" fillId="3" borderId="3" xfId="0" applyFont="1" applyFill="1" applyBorder="1" applyAlignment="1">
      <alignment horizontal="left" wrapText="1"/>
    </xf>
    <xf numFmtId="0" fontId="0" fillId="3" borderId="3" xfId="0" applyFill="1" applyBorder="1" applyAlignment="1">
      <alignment wrapText="1"/>
    </xf>
    <xf numFmtId="0" fontId="9" fillId="3" borderId="0" xfId="0" applyFont="1" applyFill="1" applyBorder="1" applyAlignment="1">
      <alignment wrapText="1"/>
    </xf>
    <xf numFmtId="0" fontId="0" fillId="3" borderId="0" xfId="0" applyFill="1" applyAlignment="1">
      <alignment wrapText="1"/>
    </xf>
    <xf numFmtId="0" fontId="11" fillId="3" borderId="0" xfId="0" applyFont="1" applyFill="1" applyBorder="1" applyAlignment="1">
      <alignment wrapText="1"/>
    </xf>
    <xf numFmtId="0" fontId="5" fillId="3" borderId="0" xfId="0" applyFont="1" applyFill="1" applyAlignment="1">
      <alignment horizontal="left" wrapText="1"/>
    </xf>
    <xf numFmtId="0" fontId="9" fillId="3" borderId="2" xfId="0" applyFont="1" applyFill="1" applyBorder="1" applyAlignment="1">
      <alignment horizontal="center" vertical="top" wrapText="1"/>
    </xf>
    <xf numFmtId="0" fontId="6" fillId="3" borderId="1" xfId="0" applyFont="1" applyFill="1" applyBorder="1" applyAlignment="1">
      <alignment horizontal="left" wrapText="1"/>
    </xf>
    <xf numFmtId="0" fontId="9" fillId="3" borderId="3" xfId="0" applyFont="1" applyFill="1" applyBorder="1" applyAlignment="1">
      <alignment wrapText="1"/>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cellXfs>
  <cellStyles count="2">
    <cellStyle name="Hyperlänk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oneCellAnchor>
    <xdr:from>
      <xdr:col>8</xdr:col>
      <xdr:colOff>552874</xdr:colOff>
      <xdr:row>5</xdr:row>
      <xdr:rowOff>212270</xdr:rowOff>
    </xdr:from>
    <xdr:ext cx="258114" cy="239487"/>
    <mc:AlternateContent xmlns:mc="http://schemas.openxmlformats.org/markup-compatibility/2006" xmlns:a14="http://schemas.microsoft.com/office/drawing/2010/main">
      <mc:Choice Requires="a14">
        <xdr:sp macro="" textlink="">
          <xdr:nvSpPr>
            <xdr:cNvPr id="4" name="textruta 3"/>
            <xdr:cNvSpPr txBox="1"/>
          </xdr:nvSpPr>
          <xdr:spPr>
            <a:xfrm>
              <a:off x="4292117" y="1094013"/>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sv-SE" sz="1100" b="0" i="1">
                            <a:latin typeface="Cambria Math"/>
                          </a:rPr>
                        </m:ctrlPr>
                      </m:sSubPr>
                      <m:e>
                        <m:r>
                          <a:rPr lang="sv-SE" sz="1100" b="0" i="1">
                            <a:latin typeface="Cambria Math"/>
                          </a:rPr>
                          <m:t>𝑛</m:t>
                        </m:r>
                      </m:e>
                      <m:sub>
                        <m:r>
                          <a:rPr lang="sv-SE" sz="1100" b="0" i="1">
                            <a:latin typeface="Cambria Math"/>
                          </a:rPr>
                          <m:t>𝑠</m:t>
                        </m:r>
                      </m:sub>
                    </m:sSub>
                  </m:oMath>
                </m:oMathPara>
              </a14:m>
              <a:endParaRPr lang="sv-SE" sz="1100"/>
            </a:p>
          </xdr:txBody>
        </xdr:sp>
      </mc:Choice>
      <mc:Fallback xmlns="">
        <xdr:sp macro="" textlink="">
          <xdr:nvSpPr>
            <xdr:cNvPr id="4" name="textruta 3"/>
            <xdr:cNvSpPr txBox="1"/>
          </xdr:nvSpPr>
          <xdr:spPr>
            <a:xfrm>
              <a:off x="4292117" y="1094013"/>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0" i="0">
                  <a:latin typeface="Cambria Math"/>
                </a:rPr>
                <a:t>𝑛_𝑠</a:t>
              </a:r>
              <a:endParaRPr lang="sv-SE" sz="1100"/>
            </a:p>
          </xdr:txBody>
        </xdr:sp>
      </mc:Fallback>
    </mc:AlternateContent>
    <xdr:clientData/>
  </xdr:oneCellAnchor>
  <xdr:oneCellAnchor>
    <xdr:from>
      <xdr:col>8</xdr:col>
      <xdr:colOff>547431</xdr:colOff>
      <xdr:row>6</xdr:row>
      <xdr:rowOff>206826</xdr:rowOff>
    </xdr:from>
    <xdr:ext cx="258114" cy="239487"/>
    <mc:AlternateContent xmlns:mc="http://schemas.openxmlformats.org/markup-compatibility/2006" xmlns:a14="http://schemas.microsoft.com/office/drawing/2010/main">
      <mc:Choice Requires="a14">
        <xdr:sp macro="" textlink="">
          <xdr:nvSpPr>
            <xdr:cNvPr id="13" name="textruta 12"/>
            <xdr:cNvSpPr txBox="1"/>
          </xdr:nvSpPr>
          <xdr:spPr>
            <a:xfrm>
              <a:off x="4286674" y="1317169"/>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sv-SE" sz="1100" b="0" i="1">
                            <a:latin typeface="Cambria Math"/>
                          </a:rPr>
                        </m:ctrlPr>
                      </m:sSubPr>
                      <m:e>
                        <m:r>
                          <a:rPr lang="sv-SE" sz="1100" b="0" i="1">
                            <a:latin typeface="Cambria Math"/>
                          </a:rPr>
                          <m:t>𝑛</m:t>
                        </m:r>
                      </m:e>
                      <m:sub>
                        <m:r>
                          <a:rPr lang="sv-SE" sz="1100" b="0" i="1">
                            <a:latin typeface="Cambria Math"/>
                          </a:rPr>
                          <m:t>𝑏</m:t>
                        </m:r>
                      </m:sub>
                    </m:sSub>
                  </m:oMath>
                </m:oMathPara>
              </a14:m>
              <a:endParaRPr lang="sv-SE" sz="1100"/>
            </a:p>
          </xdr:txBody>
        </xdr:sp>
      </mc:Choice>
      <mc:Fallback xmlns="">
        <xdr:sp macro="" textlink="">
          <xdr:nvSpPr>
            <xdr:cNvPr id="13" name="textruta 12"/>
            <xdr:cNvSpPr txBox="1"/>
          </xdr:nvSpPr>
          <xdr:spPr>
            <a:xfrm>
              <a:off x="4286674" y="1317169"/>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0" i="0">
                  <a:latin typeface="Cambria Math"/>
                </a:rPr>
                <a:t>𝑛_𝑏</a:t>
              </a:r>
              <a:endParaRPr lang="sv-SE" sz="1100"/>
            </a:p>
          </xdr:txBody>
        </xdr:sp>
      </mc:Fallback>
    </mc:AlternateContent>
    <xdr:clientData/>
  </xdr:oneCellAnchor>
  <xdr:oneCellAnchor>
    <xdr:from>
      <xdr:col>8</xdr:col>
      <xdr:colOff>552874</xdr:colOff>
      <xdr:row>7</xdr:row>
      <xdr:rowOff>198662</xdr:rowOff>
    </xdr:from>
    <xdr:ext cx="258114" cy="239487"/>
    <mc:AlternateContent xmlns:mc="http://schemas.openxmlformats.org/markup-compatibility/2006" xmlns:a14="http://schemas.microsoft.com/office/drawing/2010/main">
      <mc:Choice Requires="a14">
        <xdr:sp macro="" textlink="">
          <xdr:nvSpPr>
            <xdr:cNvPr id="14" name="textruta 13"/>
            <xdr:cNvSpPr txBox="1"/>
          </xdr:nvSpPr>
          <xdr:spPr>
            <a:xfrm>
              <a:off x="4292117" y="1526719"/>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sv-SE" sz="1100" b="0" i="1">
                            <a:latin typeface="Cambria Math"/>
                          </a:rPr>
                        </m:ctrlPr>
                      </m:sSubPr>
                      <m:e>
                        <m:r>
                          <a:rPr lang="sv-SE" sz="1100" b="0" i="1">
                            <a:latin typeface="Cambria Math"/>
                          </a:rPr>
                          <m:t>𝑛</m:t>
                        </m:r>
                      </m:e>
                      <m:sub>
                        <m:r>
                          <a:rPr lang="sv-SE" sz="1100" b="0" i="1">
                            <a:latin typeface="Cambria Math"/>
                          </a:rPr>
                          <m:t>𝑜</m:t>
                        </m:r>
                      </m:sub>
                    </m:sSub>
                  </m:oMath>
                </m:oMathPara>
              </a14:m>
              <a:endParaRPr lang="sv-SE" sz="1100"/>
            </a:p>
          </xdr:txBody>
        </xdr:sp>
      </mc:Choice>
      <mc:Fallback xmlns="">
        <xdr:sp macro="" textlink="">
          <xdr:nvSpPr>
            <xdr:cNvPr id="14" name="textruta 13"/>
            <xdr:cNvSpPr txBox="1"/>
          </xdr:nvSpPr>
          <xdr:spPr>
            <a:xfrm>
              <a:off x="4292117" y="1526719"/>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0" i="0">
                  <a:latin typeface="Cambria Math"/>
                </a:rPr>
                <a:t>𝑛_𝑜</a:t>
              </a:r>
              <a:endParaRPr lang="sv-SE" sz="1100"/>
            </a:p>
          </xdr:txBody>
        </xdr:sp>
      </mc:Fallback>
    </mc:AlternateContent>
    <xdr:clientData/>
  </xdr:oneCellAnchor>
  <xdr:oneCellAnchor>
    <xdr:from>
      <xdr:col>8</xdr:col>
      <xdr:colOff>552873</xdr:colOff>
      <xdr:row>8</xdr:row>
      <xdr:rowOff>204106</xdr:rowOff>
    </xdr:from>
    <xdr:ext cx="258114" cy="239487"/>
    <mc:AlternateContent xmlns:mc="http://schemas.openxmlformats.org/markup-compatibility/2006" xmlns:a14="http://schemas.microsoft.com/office/drawing/2010/main">
      <mc:Choice Requires="a14">
        <xdr:sp macro="" textlink="">
          <xdr:nvSpPr>
            <xdr:cNvPr id="15" name="textruta 14"/>
            <xdr:cNvSpPr txBox="1"/>
          </xdr:nvSpPr>
          <xdr:spPr>
            <a:xfrm>
              <a:off x="4292116" y="1749877"/>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sv-SE" sz="1100" b="0" i="1">
                            <a:latin typeface="Cambria Math"/>
                          </a:rPr>
                        </m:ctrlPr>
                      </m:sSubPr>
                      <m:e>
                        <m:r>
                          <a:rPr lang="sv-SE" sz="1100" b="0" i="1">
                            <a:latin typeface="Cambria Math"/>
                          </a:rPr>
                          <m:t>𝑛</m:t>
                        </m:r>
                      </m:e>
                      <m:sub>
                        <m:r>
                          <a:rPr lang="sv-SE" sz="1100" b="0" i="1">
                            <a:latin typeface="Cambria Math"/>
                          </a:rPr>
                          <m:t>ö</m:t>
                        </m:r>
                      </m:sub>
                    </m:sSub>
                  </m:oMath>
                </m:oMathPara>
              </a14:m>
              <a:endParaRPr lang="sv-SE" sz="1100"/>
            </a:p>
          </xdr:txBody>
        </xdr:sp>
      </mc:Choice>
      <mc:Fallback xmlns="">
        <xdr:sp macro="" textlink="">
          <xdr:nvSpPr>
            <xdr:cNvPr id="15" name="textruta 14"/>
            <xdr:cNvSpPr txBox="1"/>
          </xdr:nvSpPr>
          <xdr:spPr>
            <a:xfrm>
              <a:off x="4292116" y="1749877"/>
              <a:ext cx="258114" cy="23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0" i="0">
                  <a:latin typeface="Cambria Math"/>
                </a:rPr>
                <a:t>𝑛_ö</a:t>
              </a:r>
              <a:endParaRPr lang="sv-SE" sz="1100"/>
            </a:p>
          </xdr:txBody>
        </xdr:sp>
      </mc:Fallback>
    </mc:AlternateContent>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enableFormatConditionsCalculation="0">
    <tabColor indexed="12"/>
  </sheetPr>
  <dimension ref="A1"/>
  <sheetViews>
    <sheetView workbookViewId="0"/>
  </sheetViews>
  <sheetFormatPr defaultRowHeight="12.75" x14ac:dyDescent="0.2"/>
  <cols>
    <col min="1" max="16384" width="9.140625" style="2"/>
  </cols>
  <sheetData/>
  <phoneticPr fontId="8"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enableFormatConditionsCalculation="0">
    <tabColor rgb="FFFFFF00"/>
  </sheetPr>
  <dimension ref="A1:Q16"/>
  <sheetViews>
    <sheetView workbookViewId="0"/>
  </sheetViews>
  <sheetFormatPr defaultRowHeight="12.75" x14ac:dyDescent="0.2"/>
  <cols>
    <col min="1" max="1" width="1.5703125" style="2" customWidth="1"/>
    <col min="2" max="2" width="14.5703125" style="2" customWidth="1"/>
    <col min="3" max="5" width="3.28515625" style="2" hidden="1" customWidth="1"/>
    <col min="6" max="14" width="6.7109375" style="2" customWidth="1"/>
    <col min="15" max="16384" width="9.140625" style="2"/>
  </cols>
  <sheetData>
    <row r="1" spans="1:17" s="74" customFormat="1" x14ac:dyDescent="0.2">
      <c r="B1" s="104"/>
    </row>
    <row r="2" spans="1:17" x14ac:dyDescent="0.2">
      <c r="A2" s="234" t="s">
        <v>196</v>
      </c>
      <c r="B2" s="1"/>
      <c r="C2" s="1"/>
      <c r="D2" s="1"/>
      <c r="E2" s="1"/>
    </row>
    <row r="3" spans="1:17" x14ac:dyDescent="0.2">
      <c r="A3" s="1"/>
      <c r="B3" s="1"/>
      <c r="C3" s="1"/>
      <c r="D3" s="1"/>
      <c r="E3" s="1"/>
    </row>
    <row r="4" spans="1:17" x14ac:dyDescent="0.2">
      <c r="A4" s="1"/>
      <c r="B4" s="1"/>
      <c r="C4" s="1"/>
      <c r="D4" s="1"/>
      <c r="E4" s="1"/>
    </row>
    <row r="5" spans="1:17" x14ac:dyDescent="0.2">
      <c r="A5" s="33" t="s">
        <v>4</v>
      </c>
      <c r="B5" s="33"/>
      <c r="C5" s="3"/>
      <c r="D5" s="3"/>
      <c r="E5" s="3"/>
      <c r="F5" s="250" t="s">
        <v>99</v>
      </c>
      <c r="G5" s="250"/>
      <c r="H5" s="250"/>
      <c r="I5" s="250"/>
      <c r="J5" s="250"/>
      <c r="K5" s="250"/>
      <c r="L5" s="250"/>
      <c r="M5" s="250"/>
      <c r="N5" s="250"/>
    </row>
    <row r="6" spans="1:17" x14ac:dyDescent="0.2">
      <c r="A6" s="34"/>
      <c r="B6" s="34" t="s">
        <v>151</v>
      </c>
      <c r="C6" s="4"/>
      <c r="D6" s="4"/>
      <c r="E6" s="4"/>
      <c r="F6" s="5">
        <v>2002</v>
      </c>
      <c r="G6" s="5">
        <v>2003</v>
      </c>
      <c r="H6" s="5">
        <v>2004</v>
      </c>
      <c r="I6" s="5">
        <v>2005</v>
      </c>
      <c r="J6" s="5">
        <v>2006</v>
      </c>
      <c r="K6" s="5">
        <v>2007</v>
      </c>
      <c r="L6" s="5">
        <v>2008</v>
      </c>
      <c r="M6" s="5">
        <v>2009</v>
      </c>
      <c r="N6" s="5">
        <v>2010</v>
      </c>
    </row>
    <row r="7" spans="1:17" ht="12.75" customHeight="1" x14ac:dyDescent="0.2">
      <c r="A7" s="30" t="s">
        <v>12</v>
      </c>
      <c r="B7" s="30"/>
      <c r="C7" s="12"/>
      <c r="D7" s="12"/>
      <c r="E7" s="12"/>
      <c r="F7" s="25">
        <v>13.4</v>
      </c>
      <c r="G7" s="25">
        <v>10.4</v>
      </c>
      <c r="H7" s="25">
        <v>7.8</v>
      </c>
      <c r="I7" s="25">
        <v>7.3</v>
      </c>
      <c r="J7" s="25">
        <v>5.7</v>
      </c>
      <c r="K7" s="35">
        <v>4.4000000000000004</v>
      </c>
      <c r="L7" s="25">
        <v>3.3</v>
      </c>
      <c r="M7" s="88" t="s">
        <v>175</v>
      </c>
      <c r="N7" s="88">
        <v>4.9000000000000004</v>
      </c>
    </row>
    <row r="8" spans="1:17" ht="10.5" customHeight="1" x14ac:dyDescent="0.2">
      <c r="A8" s="18"/>
      <c r="B8" s="18" t="s">
        <v>0</v>
      </c>
      <c r="C8" s="7"/>
      <c r="D8" s="7"/>
      <c r="E8" s="7"/>
      <c r="F8" s="22">
        <v>7.4</v>
      </c>
      <c r="G8" s="22">
        <v>5.6</v>
      </c>
      <c r="H8" s="22">
        <v>3.8</v>
      </c>
      <c r="I8" s="22">
        <v>3</v>
      </c>
      <c r="J8" s="22">
        <v>1.7</v>
      </c>
      <c r="K8" s="21">
        <v>0.9</v>
      </c>
      <c r="L8" s="22">
        <v>0.6</v>
      </c>
      <c r="M8" s="72">
        <v>0.5</v>
      </c>
      <c r="N8" s="72">
        <v>0.5</v>
      </c>
    </row>
    <row r="9" spans="1:17" ht="10.5" customHeight="1" x14ac:dyDescent="0.2">
      <c r="A9" s="18"/>
      <c r="B9" s="18" t="s">
        <v>1</v>
      </c>
      <c r="C9" s="7"/>
      <c r="D9" s="7"/>
      <c r="E9" s="7"/>
      <c r="F9" s="22">
        <v>2.8</v>
      </c>
      <c r="G9" s="22">
        <v>2.4</v>
      </c>
      <c r="H9" s="22">
        <v>1.9</v>
      </c>
      <c r="I9" s="22">
        <v>1.6</v>
      </c>
      <c r="J9" s="22">
        <v>1.1000000000000001</v>
      </c>
      <c r="K9" s="21">
        <v>0.7</v>
      </c>
      <c r="L9" s="22">
        <v>0.4</v>
      </c>
      <c r="M9" s="72">
        <v>0.3</v>
      </c>
      <c r="N9" s="72">
        <v>0.3</v>
      </c>
    </row>
    <row r="10" spans="1:17" ht="10.5" customHeight="1" x14ac:dyDescent="0.2">
      <c r="A10" s="18"/>
      <c r="B10" s="18" t="s">
        <v>2</v>
      </c>
      <c r="C10" s="7"/>
      <c r="D10" s="7"/>
      <c r="E10" s="7"/>
      <c r="F10" s="22">
        <v>3.2</v>
      </c>
      <c r="G10" s="22">
        <v>2.4</v>
      </c>
      <c r="H10" s="22">
        <v>2.1</v>
      </c>
      <c r="I10" s="22">
        <v>2.7</v>
      </c>
      <c r="J10" s="22">
        <v>2.9</v>
      </c>
      <c r="K10" s="21">
        <v>2.8</v>
      </c>
      <c r="L10" s="22">
        <v>2.2999999999999998</v>
      </c>
      <c r="M10" s="72" t="s">
        <v>176</v>
      </c>
      <c r="N10" s="72">
        <v>4.0999999999999996</v>
      </c>
    </row>
    <row r="11" spans="1:17" ht="15" customHeight="1" x14ac:dyDescent="0.2">
      <c r="A11" s="20" t="s">
        <v>13</v>
      </c>
      <c r="B11" s="20"/>
      <c r="C11" s="9"/>
      <c r="D11" s="9"/>
      <c r="E11" s="9"/>
      <c r="F11" s="23">
        <v>42.2</v>
      </c>
      <c r="G11" s="23">
        <v>42.6</v>
      </c>
      <c r="H11" s="23">
        <v>42.7</v>
      </c>
      <c r="I11" s="23">
        <v>44</v>
      </c>
      <c r="J11" s="23">
        <v>42.1</v>
      </c>
      <c r="K11" s="23">
        <v>42.3</v>
      </c>
      <c r="L11" s="23">
        <v>42.9</v>
      </c>
      <c r="M11" s="89" t="s">
        <v>177</v>
      </c>
      <c r="N11" s="89">
        <v>50.6</v>
      </c>
    </row>
    <row r="12" spans="1:17" ht="10.5" customHeight="1" x14ac:dyDescent="0.2">
      <c r="A12" s="18"/>
      <c r="B12" s="18" t="s">
        <v>0</v>
      </c>
      <c r="C12" s="7"/>
      <c r="D12" s="7"/>
      <c r="E12" s="7"/>
      <c r="F12" s="22">
        <v>3.8</v>
      </c>
      <c r="G12" s="22">
        <v>3.7</v>
      </c>
      <c r="H12" s="22">
        <v>3.8</v>
      </c>
      <c r="I12" s="22">
        <v>4</v>
      </c>
      <c r="J12" s="22">
        <v>3.9</v>
      </c>
      <c r="K12" s="22">
        <v>4.4000000000000004</v>
      </c>
      <c r="L12" s="22">
        <v>4.5</v>
      </c>
      <c r="M12" s="72" t="s">
        <v>178</v>
      </c>
      <c r="N12" s="72">
        <v>5.6</v>
      </c>
    </row>
    <row r="13" spans="1:17" ht="10.5" customHeight="1" x14ac:dyDescent="0.2">
      <c r="A13" s="18"/>
      <c r="B13" s="18" t="s">
        <v>1</v>
      </c>
      <c r="C13" s="7"/>
      <c r="D13" s="7"/>
      <c r="E13" s="7"/>
      <c r="F13" s="22">
        <v>24.2</v>
      </c>
      <c r="G13" s="22">
        <v>24.3</v>
      </c>
      <c r="H13" s="22">
        <v>24.7</v>
      </c>
      <c r="I13" s="22">
        <v>25.3</v>
      </c>
      <c r="J13" s="22">
        <v>24.4</v>
      </c>
      <c r="K13" s="22">
        <v>24.3</v>
      </c>
      <c r="L13" s="22">
        <v>24.4</v>
      </c>
      <c r="M13" s="72" t="s">
        <v>179</v>
      </c>
      <c r="N13" s="72">
        <v>28.4</v>
      </c>
    </row>
    <row r="14" spans="1:17" ht="10.5" customHeight="1" x14ac:dyDescent="0.2">
      <c r="A14" s="18"/>
      <c r="B14" s="18" t="s">
        <v>2</v>
      </c>
      <c r="C14" s="7"/>
      <c r="D14" s="7"/>
      <c r="E14" s="7"/>
      <c r="F14" s="22">
        <v>7.6</v>
      </c>
      <c r="G14" s="22">
        <v>7.5</v>
      </c>
      <c r="H14" s="22">
        <v>7.1</v>
      </c>
      <c r="I14" s="22">
        <v>7.4</v>
      </c>
      <c r="J14" s="22">
        <v>7.1</v>
      </c>
      <c r="K14" s="22">
        <v>7.1</v>
      </c>
      <c r="L14" s="22">
        <v>7</v>
      </c>
      <c r="M14" s="72">
        <v>7</v>
      </c>
      <c r="N14" s="72">
        <v>7.6</v>
      </c>
    </row>
    <row r="15" spans="1:17" ht="10.5" customHeight="1" x14ac:dyDescent="0.2">
      <c r="A15" s="31"/>
      <c r="B15" s="31" t="s">
        <v>42</v>
      </c>
      <c r="C15" s="32"/>
      <c r="D15" s="32"/>
      <c r="E15" s="32"/>
      <c r="F15" s="41">
        <v>6.7</v>
      </c>
      <c r="G15" s="41">
        <v>7.1</v>
      </c>
      <c r="H15" s="41">
        <v>7.1</v>
      </c>
      <c r="I15" s="41">
        <v>7.3</v>
      </c>
      <c r="J15" s="41">
        <v>6.7</v>
      </c>
      <c r="K15" s="24">
        <v>6.5</v>
      </c>
      <c r="L15" s="41">
        <v>7</v>
      </c>
      <c r="M15" s="90" t="s">
        <v>180</v>
      </c>
      <c r="N15" s="90">
        <v>9</v>
      </c>
    </row>
    <row r="16" spans="1:17" ht="36.75" customHeight="1" x14ac:dyDescent="0.2">
      <c r="A16" s="251" t="s">
        <v>43</v>
      </c>
      <c r="B16" s="252"/>
      <c r="C16" s="252"/>
      <c r="D16" s="252"/>
      <c r="E16" s="252"/>
      <c r="F16" s="252"/>
      <c r="G16" s="252"/>
      <c r="H16" s="252"/>
      <c r="I16" s="252"/>
      <c r="J16" s="252"/>
      <c r="K16" s="252"/>
      <c r="L16" s="252"/>
      <c r="M16" s="252"/>
      <c r="N16" s="252"/>
      <c r="O16" s="78"/>
      <c r="P16" s="78"/>
      <c r="Q16" s="79"/>
    </row>
  </sheetData>
  <mergeCells count="2">
    <mergeCell ref="F5:N5"/>
    <mergeCell ref="A16:N16"/>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theme="1" tint="0.499984740745262"/>
  </sheetPr>
  <dimension ref="A2:H44"/>
  <sheetViews>
    <sheetView workbookViewId="0"/>
  </sheetViews>
  <sheetFormatPr defaultRowHeight="12.75" x14ac:dyDescent="0.2"/>
  <cols>
    <col min="1" max="1" width="14.7109375" style="2" customWidth="1"/>
    <col min="2" max="5" width="3" style="2" hidden="1" customWidth="1"/>
    <col min="6" max="6" width="15.7109375" style="2" customWidth="1"/>
    <col min="7" max="7" width="19.5703125" style="2" customWidth="1"/>
    <col min="8" max="8" width="20.42578125" style="2" customWidth="1"/>
    <col min="9" max="16384" width="9.140625" style="2"/>
  </cols>
  <sheetData>
    <row r="2" spans="1:8" x14ac:dyDescent="0.2">
      <c r="A2" s="234" t="s">
        <v>183</v>
      </c>
      <c r="B2" s="1"/>
      <c r="C2" s="1"/>
      <c r="D2" s="1"/>
      <c r="E2" s="1"/>
    </row>
    <row r="3" spans="1:8" x14ac:dyDescent="0.2">
      <c r="A3" s="1"/>
      <c r="B3" s="1"/>
      <c r="C3" s="1"/>
      <c r="D3" s="1"/>
      <c r="E3" s="1"/>
    </row>
    <row r="4" spans="1:8" x14ac:dyDescent="0.2">
      <c r="A4" s="1"/>
      <c r="B4" s="1"/>
      <c r="C4" s="1"/>
      <c r="D4" s="1"/>
      <c r="E4" s="1"/>
    </row>
    <row r="5" spans="1:8" x14ac:dyDescent="0.2">
      <c r="A5" s="1"/>
      <c r="B5" s="1"/>
      <c r="C5" s="1"/>
      <c r="D5" s="1"/>
      <c r="E5" s="1"/>
    </row>
    <row r="6" spans="1:8" ht="22.5" x14ac:dyDescent="0.2">
      <c r="A6" s="15"/>
      <c r="B6" s="15"/>
      <c r="C6" s="15"/>
      <c r="D6" s="15"/>
      <c r="E6" s="15"/>
      <c r="F6" s="11" t="s">
        <v>44</v>
      </c>
      <c r="G6" s="11" t="s">
        <v>100</v>
      </c>
      <c r="H6" s="11" t="s">
        <v>152</v>
      </c>
    </row>
    <row r="7" spans="1:8" ht="13.5" customHeight="1" x14ac:dyDescent="0.2">
      <c r="A7" s="30" t="s">
        <v>45</v>
      </c>
      <c r="B7" s="30"/>
      <c r="C7" s="30"/>
      <c r="D7" s="30"/>
      <c r="E7" s="30"/>
      <c r="F7" s="30"/>
      <c r="G7" s="30"/>
      <c r="H7" s="30"/>
    </row>
    <row r="8" spans="1:8" ht="13.5" customHeight="1" x14ac:dyDescent="0.2">
      <c r="A8" s="7">
        <v>1985</v>
      </c>
      <c r="B8" s="7"/>
      <c r="C8" s="7"/>
      <c r="D8" s="7"/>
      <c r="E8" s="7"/>
      <c r="F8" s="8">
        <v>109</v>
      </c>
      <c r="G8" s="21">
        <v>114.7</v>
      </c>
      <c r="H8" s="8">
        <v>102</v>
      </c>
    </row>
    <row r="9" spans="1:8" ht="9.75" customHeight="1" x14ac:dyDescent="0.2">
      <c r="A9" s="7">
        <v>1986</v>
      </c>
      <c r="B9" s="7"/>
      <c r="C9" s="7"/>
      <c r="D9" s="7"/>
      <c r="E9" s="7"/>
      <c r="F9" s="8">
        <v>105</v>
      </c>
      <c r="G9" s="21">
        <v>102.4</v>
      </c>
      <c r="H9" s="8">
        <v>104</v>
      </c>
    </row>
    <row r="10" spans="1:8" ht="9.75" customHeight="1" x14ac:dyDescent="0.2">
      <c r="A10" s="7">
        <v>1987</v>
      </c>
      <c r="B10" s="7"/>
      <c r="C10" s="7"/>
      <c r="D10" s="7"/>
      <c r="E10" s="7"/>
      <c r="F10" s="8">
        <v>112</v>
      </c>
      <c r="G10" s="21">
        <v>110.9</v>
      </c>
      <c r="H10" s="8">
        <v>106</v>
      </c>
    </row>
    <row r="11" spans="1:8" ht="9.75" customHeight="1" x14ac:dyDescent="0.2">
      <c r="A11" s="7">
        <v>1988</v>
      </c>
      <c r="B11" s="7"/>
      <c r="C11" s="7"/>
      <c r="D11" s="7"/>
      <c r="E11" s="7"/>
      <c r="F11" s="8">
        <v>100</v>
      </c>
      <c r="G11" s="21">
        <v>94.9</v>
      </c>
      <c r="H11" s="8">
        <v>103</v>
      </c>
    </row>
    <row r="12" spans="1:8" ht="9.75" customHeight="1" x14ac:dyDescent="0.2">
      <c r="A12" s="7">
        <v>1989</v>
      </c>
      <c r="B12" s="7"/>
      <c r="C12" s="7"/>
      <c r="D12" s="7"/>
      <c r="E12" s="7"/>
      <c r="F12" s="8">
        <v>95</v>
      </c>
      <c r="G12" s="21">
        <v>82.4</v>
      </c>
      <c r="H12" s="8">
        <v>103</v>
      </c>
    </row>
    <row r="13" spans="1:8" ht="13.5" customHeight="1" x14ac:dyDescent="0.2">
      <c r="A13" s="7">
        <v>1990</v>
      </c>
      <c r="B13" s="7"/>
      <c r="C13" s="7"/>
      <c r="D13" s="7"/>
      <c r="E13" s="7"/>
      <c r="F13" s="8">
        <v>96</v>
      </c>
      <c r="G13" s="21">
        <v>81.8</v>
      </c>
      <c r="H13" s="8">
        <v>105</v>
      </c>
    </row>
    <row r="14" spans="1:8" ht="10.5" customHeight="1" x14ac:dyDescent="0.2">
      <c r="A14" s="7">
        <v>1991</v>
      </c>
      <c r="B14" s="7"/>
      <c r="C14" s="7"/>
      <c r="D14" s="7"/>
      <c r="E14" s="7"/>
      <c r="F14" s="8">
        <v>98</v>
      </c>
      <c r="G14" s="21">
        <v>92.5</v>
      </c>
      <c r="H14" s="8">
        <v>102</v>
      </c>
    </row>
    <row r="15" spans="1:8" ht="10.5" customHeight="1" x14ac:dyDescent="0.2">
      <c r="A15" s="7">
        <v>1992</v>
      </c>
      <c r="B15" s="7"/>
      <c r="C15" s="7"/>
      <c r="D15" s="7"/>
      <c r="E15" s="7"/>
      <c r="F15" s="8">
        <v>97</v>
      </c>
      <c r="G15" s="21">
        <v>89.3</v>
      </c>
      <c r="H15" s="8">
        <v>102</v>
      </c>
    </row>
    <row r="16" spans="1:8" ht="10.5" customHeight="1" x14ac:dyDescent="0.2">
      <c r="A16" s="7">
        <v>1993</v>
      </c>
      <c r="B16" s="7"/>
      <c r="C16" s="7"/>
      <c r="D16" s="7"/>
      <c r="E16" s="7"/>
      <c r="F16" s="8">
        <v>100</v>
      </c>
      <c r="G16" s="21">
        <v>93.5</v>
      </c>
      <c r="H16" s="8">
        <v>103</v>
      </c>
    </row>
    <row r="17" spans="1:8" ht="10.5" customHeight="1" x14ac:dyDescent="0.2">
      <c r="A17" s="7">
        <v>1994</v>
      </c>
      <c r="B17" s="7"/>
      <c r="C17" s="7"/>
      <c r="D17" s="7"/>
      <c r="E17" s="7"/>
      <c r="F17" s="8">
        <v>100</v>
      </c>
      <c r="G17" s="21">
        <v>94.7</v>
      </c>
      <c r="H17" s="8">
        <v>103</v>
      </c>
    </row>
    <row r="18" spans="1:8" ht="13.5" customHeight="1" x14ac:dyDescent="0.2">
      <c r="A18" s="7">
        <v>1995</v>
      </c>
      <c r="B18" s="7"/>
      <c r="C18" s="7"/>
      <c r="D18" s="7"/>
      <c r="E18" s="7"/>
      <c r="F18" s="8">
        <v>99</v>
      </c>
      <c r="G18" s="21">
        <v>96.3</v>
      </c>
      <c r="H18" s="8">
        <v>101</v>
      </c>
    </row>
    <row r="19" spans="1:8" ht="10.5" customHeight="1" x14ac:dyDescent="0.2">
      <c r="A19" s="7">
        <v>1996</v>
      </c>
      <c r="B19" s="7"/>
      <c r="C19" s="7"/>
      <c r="D19" s="7"/>
      <c r="E19" s="7"/>
      <c r="F19" s="8">
        <v>106</v>
      </c>
      <c r="G19" s="21">
        <v>101.8</v>
      </c>
      <c r="H19" s="8">
        <v>105</v>
      </c>
    </row>
    <row r="20" spans="1:8" ht="10.5" customHeight="1" x14ac:dyDescent="0.2">
      <c r="A20" s="7">
        <v>1997</v>
      </c>
      <c r="B20" s="7"/>
      <c r="C20" s="7"/>
      <c r="D20" s="7"/>
      <c r="E20" s="7"/>
      <c r="F20" s="8">
        <v>98</v>
      </c>
      <c r="G20" s="21">
        <v>93.7</v>
      </c>
      <c r="H20" s="8">
        <v>101</v>
      </c>
    </row>
    <row r="21" spans="1:8" ht="10.5" customHeight="1" x14ac:dyDescent="0.2">
      <c r="A21" s="7">
        <v>1998</v>
      </c>
      <c r="B21" s="7"/>
      <c r="C21" s="7"/>
      <c r="D21" s="7"/>
      <c r="E21" s="7"/>
      <c r="F21" s="8">
        <v>98</v>
      </c>
      <c r="G21" s="21">
        <v>91.3</v>
      </c>
      <c r="H21" s="8">
        <v>102</v>
      </c>
    </row>
    <row r="22" spans="1:8" ht="10.5" customHeight="1" x14ac:dyDescent="0.2">
      <c r="A22" s="7">
        <v>1999</v>
      </c>
      <c r="B22" s="7"/>
      <c r="C22" s="7"/>
      <c r="D22" s="7"/>
      <c r="E22" s="7"/>
      <c r="F22" s="8">
        <v>94</v>
      </c>
      <c r="G22" s="21">
        <v>87.8</v>
      </c>
      <c r="H22" s="8">
        <v>100</v>
      </c>
    </row>
    <row r="23" spans="1:8" ht="13.5" customHeight="1" x14ac:dyDescent="0.2">
      <c r="A23" s="7">
        <v>2000</v>
      </c>
      <c r="B23" s="7"/>
      <c r="C23" s="7"/>
      <c r="D23" s="7"/>
      <c r="E23" s="7"/>
      <c r="F23" s="8">
        <v>91</v>
      </c>
      <c r="G23" s="21">
        <v>78</v>
      </c>
      <c r="H23" s="8">
        <v>102</v>
      </c>
    </row>
    <row r="24" spans="1:8" ht="10.5" customHeight="1" x14ac:dyDescent="0.2">
      <c r="A24" s="7">
        <v>2001</v>
      </c>
      <c r="B24" s="7"/>
      <c r="C24" s="7"/>
      <c r="D24" s="7"/>
      <c r="E24" s="7"/>
      <c r="F24" s="8">
        <v>91</v>
      </c>
      <c r="G24" s="21">
        <v>91.5</v>
      </c>
      <c r="H24" s="8">
        <v>96</v>
      </c>
    </row>
    <row r="25" spans="1:8" ht="10.5" customHeight="1" x14ac:dyDescent="0.2">
      <c r="A25" s="7">
        <v>2002</v>
      </c>
      <c r="B25" s="7"/>
      <c r="C25" s="7"/>
      <c r="D25" s="7"/>
      <c r="E25" s="7"/>
      <c r="F25" s="8">
        <v>89</v>
      </c>
      <c r="G25" s="21">
        <v>89.7</v>
      </c>
      <c r="H25" s="8">
        <v>95</v>
      </c>
    </row>
    <row r="26" spans="1:8" ht="13.5" customHeight="1" x14ac:dyDescent="0.2">
      <c r="A26" s="42" t="s">
        <v>46</v>
      </c>
      <c r="B26" s="9"/>
      <c r="C26" s="9"/>
      <c r="D26" s="9"/>
      <c r="E26" s="9"/>
      <c r="F26" s="9"/>
      <c r="G26" s="43"/>
      <c r="H26" s="10"/>
    </row>
    <row r="27" spans="1:8" ht="13.5" customHeight="1" x14ac:dyDescent="0.2">
      <c r="A27" s="7">
        <v>2003</v>
      </c>
      <c r="B27" s="7"/>
      <c r="C27" s="7"/>
      <c r="D27" s="7"/>
      <c r="E27" s="7"/>
      <c r="F27" s="8">
        <v>90</v>
      </c>
      <c r="G27" s="21">
        <v>94.5</v>
      </c>
      <c r="H27" s="8">
        <v>93</v>
      </c>
    </row>
    <row r="28" spans="1:8" ht="10.5" customHeight="1" x14ac:dyDescent="0.2">
      <c r="A28" s="7">
        <v>2004</v>
      </c>
      <c r="B28" s="7"/>
      <c r="C28" s="7"/>
      <c r="D28" s="7"/>
      <c r="E28" s="7"/>
      <c r="F28" s="8">
        <v>88</v>
      </c>
      <c r="G28" s="21">
        <v>92</v>
      </c>
      <c r="H28" s="8">
        <v>93</v>
      </c>
    </row>
    <row r="29" spans="1:8" ht="10.5" customHeight="1" x14ac:dyDescent="0.2">
      <c r="A29" s="7">
        <v>2005</v>
      </c>
      <c r="B29" s="7"/>
      <c r="C29" s="7"/>
      <c r="D29" s="7"/>
      <c r="E29" s="7"/>
      <c r="F29" s="8">
        <v>85</v>
      </c>
      <c r="G29" s="21">
        <v>92.2</v>
      </c>
      <c r="H29" s="8">
        <v>89</v>
      </c>
    </row>
    <row r="30" spans="1:8" ht="10.5" customHeight="1" x14ac:dyDescent="0.2">
      <c r="A30" s="7">
        <v>2006</v>
      </c>
      <c r="B30" s="7"/>
      <c r="C30" s="7"/>
      <c r="D30" s="7"/>
      <c r="E30" s="7"/>
      <c r="F30" s="8">
        <v>81</v>
      </c>
      <c r="G30" s="21">
        <v>89.1</v>
      </c>
      <c r="H30" s="8">
        <v>86</v>
      </c>
    </row>
    <row r="31" spans="1:8" ht="10.5" customHeight="1" x14ac:dyDescent="0.2">
      <c r="A31" s="7">
        <v>2007</v>
      </c>
      <c r="B31" s="7"/>
      <c r="C31" s="7"/>
      <c r="D31" s="7"/>
      <c r="E31" s="7"/>
      <c r="F31" s="44">
        <v>78</v>
      </c>
      <c r="G31" s="26">
        <v>89</v>
      </c>
      <c r="H31" s="44">
        <v>83</v>
      </c>
    </row>
    <row r="32" spans="1:8" ht="13.5" customHeight="1" x14ac:dyDescent="0.2">
      <c r="A32" s="7">
        <v>2008</v>
      </c>
      <c r="B32" s="7"/>
      <c r="C32" s="7"/>
      <c r="D32" s="7"/>
      <c r="E32" s="7"/>
      <c r="F32" s="44">
        <v>75</v>
      </c>
      <c r="G32" s="26">
        <v>84.2</v>
      </c>
      <c r="H32" s="44">
        <v>81</v>
      </c>
    </row>
    <row r="33" spans="1:8" s="47" customFormat="1" ht="10.5" customHeight="1" x14ac:dyDescent="0.2">
      <c r="A33" s="7">
        <v>2009</v>
      </c>
      <c r="B33" s="7"/>
      <c r="C33" s="7"/>
      <c r="D33" s="7"/>
      <c r="E33" s="7"/>
      <c r="F33" s="99">
        <v>79.008013497865008</v>
      </c>
      <c r="G33" s="75">
        <v>91.892233025565133</v>
      </c>
      <c r="H33" s="99">
        <v>79.8</v>
      </c>
    </row>
    <row r="34" spans="1:8" s="74" customFormat="1" ht="10.5" customHeight="1" x14ac:dyDescent="0.2">
      <c r="A34" s="209">
        <v>2010</v>
      </c>
      <c r="B34" s="209"/>
      <c r="C34" s="209"/>
      <c r="D34" s="209"/>
      <c r="E34" s="209"/>
      <c r="F34" s="77">
        <f>'t4'!$N$7</f>
        <v>84.917862513982541</v>
      </c>
      <c r="G34" s="233">
        <v>111.59406998412271</v>
      </c>
      <c r="H34" s="77">
        <v>77.721999999999994</v>
      </c>
    </row>
    <row r="35" spans="1:8" ht="12.75" customHeight="1" x14ac:dyDescent="0.2">
      <c r="A35" s="58" t="s">
        <v>47</v>
      </c>
      <c r="B35" s="6"/>
      <c r="C35" s="6"/>
      <c r="D35" s="6"/>
      <c r="E35" s="6"/>
      <c r="F35" s="6"/>
      <c r="G35" s="6"/>
      <c r="H35" s="6"/>
    </row>
    <row r="40" spans="1:8" x14ac:dyDescent="0.2">
      <c r="A40" s="74"/>
      <c r="B40" s="74"/>
      <c r="C40" s="74"/>
      <c r="D40" s="74"/>
      <c r="E40" s="74"/>
      <c r="F40" s="74"/>
      <c r="G40" s="74"/>
      <c r="H40" s="74"/>
    </row>
    <row r="41" spans="1:8" x14ac:dyDescent="0.2">
      <c r="A41" s="74"/>
      <c r="B41" s="74"/>
      <c r="C41" s="74"/>
      <c r="D41" s="74"/>
      <c r="E41" s="74"/>
      <c r="F41" s="74"/>
      <c r="G41" s="74"/>
      <c r="H41" s="74"/>
    </row>
    <row r="42" spans="1:8" x14ac:dyDescent="0.2">
      <c r="A42" s="74"/>
      <c r="B42" s="74"/>
      <c r="C42" s="74"/>
      <c r="D42" s="74"/>
      <c r="E42" s="74"/>
      <c r="F42" s="74"/>
      <c r="G42" s="74"/>
      <c r="H42" s="74"/>
    </row>
    <row r="43" spans="1:8" x14ac:dyDescent="0.2">
      <c r="A43" s="74"/>
      <c r="B43" s="74"/>
      <c r="C43" s="74"/>
      <c r="D43" s="74"/>
      <c r="E43" s="74"/>
      <c r="F43" s="74"/>
      <c r="G43" s="74"/>
      <c r="H43" s="74"/>
    </row>
    <row r="44" spans="1:8" x14ac:dyDescent="0.2">
      <c r="A44" s="105"/>
      <c r="B44" s="74"/>
      <c r="C44" s="74"/>
      <c r="D44" s="74"/>
      <c r="E44" s="74"/>
      <c r="F44" s="74"/>
      <c r="G44" s="74"/>
      <c r="H44" s="74"/>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enableFormatConditionsCalculation="0">
    <tabColor theme="0" tint="-0.499984740745262"/>
  </sheetPr>
  <dimension ref="A2:V13"/>
  <sheetViews>
    <sheetView workbookViewId="0"/>
  </sheetViews>
  <sheetFormatPr defaultRowHeight="12.75" x14ac:dyDescent="0.2"/>
  <cols>
    <col min="1" max="1" width="16.28515625" style="2" customWidth="1"/>
    <col min="2" max="5" width="19.140625" style="2" hidden="1" customWidth="1"/>
    <col min="6" max="13" width="6.140625" style="2" customWidth="1"/>
    <col min="14" max="14" width="6.140625" style="74" customWidth="1"/>
    <col min="15" max="16384" width="9.140625" style="2"/>
  </cols>
  <sheetData>
    <row r="2" spans="1:22" ht="15.75" x14ac:dyDescent="0.2">
      <c r="A2" s="234" t="s">
        <v>181</v>
      </c>
      <c r="B2" s="1"/>
      <c r="C2" s="1"/>
      <c r="D2" s="1"/>
      <c r="E2" s="1"/>
      <c r="P2" s="74"/>
      <c r="Q2" s="74"/>
      <c r="R2" s="74"/>
      <c r="S2" s="74"/>
      <c r="T2" s="74"/>
      <c r="U2" s="74"/>
      <c r="V2" s="74"/>
    </row>
    <row r="3" spans="1:22" x14ac:dyDescent="0.2">
      <c r="A3" s="1"/>
      <c r="B3" s="1"/>
      <c r="C3" s="1"/>
      <c r="D3" s="1"/>
      <c r="E3" s="1"/>
      <c r="P3" s="74"/>
      <c r="Q3" s="74"/>
      <c r="R3" s="74"/>
      <c r="S3" s="74"/>
      <c r="T3" s="74"/>
      <c r="U3" s="74"/>
      <c r="V3" s="74"/>
    </row>
    <row r="4" spans="1:22" x14ac:dyDescent="0.2">
      <c r="A4" s="1"/>
      <c r="B4" s="1"/>
      <c r="C4" s="1"/>
      <c r="D4" s="1"/>
      <c r="E4" s="1"/>
    </row>
    <row r="5" spans="1:22" x14ac:dyDescent="0.2">
      <c r="A5" s="1"/>
      <c r="B5" s="1"/>
      <c r="C5" s="1"/>
      <c r="D5" s="1"/>
      <c r="E5" s="1"/>
    </row>
    <row r="6" spans="1:22" x14ac:dyDescent="0.2">
      <c r="A6" s="3" t="s">
        <v>151</v>
      </c>
      <c r="B6" s="3"/>
      <c r="C6" s="3"/>
      <c r="D6" s="3"/>
      <c r="E6" s="3"/>
      <c r="F6" s="40">
        <v>2002</v>
      </c>
      <c r="G6" s="40">
        <v>2003</v>
      </c>
      <c r="H6" s="40">
        <v>2004</v>
      </c>
      <c r="I6" s="40">
        <v>2005</v>
      </c>
      <c r="J6" s="40">
        <v>2006</v>
      </c>
      <c r="K6" s="40">
        <v>2007</v>
      </c>
      <c r="L6" s="40">
        <v>2008</v>
      </c>
      <c r="M6" s="40">
        <v>2009</v>
      </c>
      <c r="N6" s="119">
        <v>2010</v>
      </c>
      <c r="T6" s="67"/>
      <c r="U6" s="67"/>
    </row>
    <row r="7" spans="1:22" ht="15" customHeight="1" x14ac:dyDescent="0.2">
      <c r="A7" s="12" t="s">
        <v>10</v>
      </c>
      <c r="B7" s="12"/>
      <c r="C7" s="12"/>
      <c r="D7" s="12"/>
      <c r="E7" s="12"/>
      <c r="F7" s="55">
        <v>574</v>
      </c>
      <c r="G7" s="55">
        <v>597</v>
      </c>
      <c r="H7" s="55">
        <v>596</v>
      </c>
      <c r="I7" s="55">
        <v>590</v>
      </c>
      <c r="J7" s="55">
        <v>580</v>
      </c>
      <c r="K7" s="55">
        <v>585</v>
      </c>
      <c r="L7" s="55">
        <v>581</v>
      </c>
      <c r="M7" s="55">
        <v>589.48544710829151</v>
      </c>
      <c r="N7" s="123">
        <f>SUM(N8:N10)</f>
        <v>605.59283318416306</v>
      </c>
      <c r="R7" s="67"/>
      <c r="S7" s="67"/>
    </row>
    <row r="8" spans="1:22" ht="14.25" customHeight="1" x14ac:dyDescent="0.2">
      <c r="A8" s="7" t="s">
        <v>0</v>
      </c>
      <c r="B8" s="7"/>
      <c r="C8" s="7"/>
      <c r="D8" s="7"/>
      <c r="E8" s="7"/>
      <c r="F8" s="17">
        <v>255</v>
      </c>
      <c r="G8" s="59" t="s">
        <v>120</v>
      </c>
      <c r="H8" s="17">
        <v>266</v>
      </c>
      <c r="I8" s="17">
        <v>260</v>
      </c>
      <c r="J8" s="17">
        <v>262</v>
      </c>
      <c r="K8" s="17">
        <v>260</v>
      </c>
      <c r="L8" s="16">
        <v>264</v>
      </c>
      <c r="M8" s="16">
        <v>276.51244710829161</v>
      </c>
      <c r="N8" s="124">
        <f>'t16'!N24</f>
        <v>283.78583318416304</v>
      </c>
      <c r="R8" s="67"/>
      <c r="S8" s="68"/>
    </row>
    <row r="9" spans="1:22" ht="10.5" customHeight="1" x14ac:dyDescent="0.2">
      <c r="A9" s="7" t="s">
        <v>1</v>
      </c>
      <c r="B9" s="7"/>
      <c r="C9" s="7"/>
      <c r="D9" s="7"/>
      <c r="E9" s="7"/>
      <c r="F9" s="17">
        <v>166</v>
      </c>
      <c r="G9" s="17">
        <v>165</v>
      </c>
      <c r="H9" s="17">
        <v>162</v>
      </c>
      <c r="I9" s="17">
        <v>165</v>
      </c>
      <c r="J9" s="17">
        <v>163</v>
      </c>
      <c r="K9" s="16">
        <v>166</v>
      </c>
      <c r="L9" s="16">
        <v>165</v>
      </c>
      <c r="M9" s="16">
        <v>160.114</v>
      </c>
      <c r="N9" s="124">
        <f>'t17'!N20</f>
        <v>167.22200000000001</v>
      </c>
      <c r="R9" s="67"/>
      <c r="S9" s="69"/>
      <c r="U9" s="67"/>
    </row>
    <row r="10" spans="1:22" ht="10.5" customHeight="1" x14ac:dyDescent="0.2">
      <c r="A10" s="32" t="s">
        <v>2</v>
      </c>
      <c r="B10" s="32"/>
      <c r="C10" s="32"/>
      <c r="D10" s="32"/>
      <c r="E10" s="32"/>
      <c r="F10" s="63">
        <v>153</v>
      </c>
      <c r="G10" s="63">
        <v>161</v>
      </c>
      <c r="H10" s="63">
        <v>168</v>
      </c>
      <c r="I10" s="63">
        <v>165</v>
      </c>
      <c r="J10" s="64" t="s">
        <v>121</v>
      </c>
      <c r="K10" s="56">
        <v>159</v>
      </c>
      <c r="L10" s="56">
        <v>152</v>
      </c>
      <c r="M10" s="56">
        <v>152.85899999999998</v>
      </c>
      <c r="N10" s="125">
        <f>'t18'!Q24</f>
        <v>154.58500000000001</v>
      </c>
      <c r="S10" s="68"/>
    </row>
    <row r="11" spans="1:22" ht="10.5" customHeight="1" x14ac:dyDescent="0.2">
      <c r="A11" s="82" t="s">
        <v>157</v>
      </c>
      <c r="B11" s="83"/>
      <c r="C11" s="83"/>
      <c r="D11" s="83"/>
      <c r="E11" s="83"/>
      <c r="F11" s="17"/>
      <c r="G11" s="17"/>
      <c r="H11" s="17"/>
      <c r="I11" s="17"/>
      <c r="J11" s="59"/>
      <c r="K11" s="16"/>
      <c r="L11" s="16"/>
      <c r="M11" s="16"/>
      <c r="N11" s="124"/>
      <c r="S11" s="68"/>
    </row>
    <row r="12" spans="1:22" ht="24" customHeight="1" x14ac:dyDescent="0.2">
      <c r="A12" s="253" t="s">
        <v>128</v>
      </c>
      <c r="B12" s="253"/>
      <c r="C12" s="253"/>
      <c r="D12" s="253"/>
      <c r="E12" s="253"/>
      <c r="F12" s="254"/>
      <c r="G12" s="254"/>
      <c r="H12" s="254"/>
      <c r="I12" s="254"/>
      <c r="J12" s="254"/>
      <c r="K12" s="254"/>
      <c r="L12" s="254"/>
      <c r="M12" s="254"/>
      <c r="N12" s="254"/>
    </row>
    <row r="13" spans="1:22" x14ac:dyDescent="0.2">
      <c r="A13" s="46" t="s">
        <v>129</v>
      </c>
      <c r="B13" s="46"/>
      <c r="C13" s="46"/>
      <c r="D13" s="46"/>
      <c r="E13" s="46"/>
    </row>
  </sheetData>
  <mergeCells count="1">
    <mergeCell ref="A12:N12"/>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G8 J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S9"/>
  <sheetViews>
    <sheetView workbookViewId="0"/>
  </sheetViews>
  <sheetFormatPr defaultRowHeight="12.75" x14ac:dyDescent="0.2"/>
  <cols>
    <col min="1" max="1" width="17.85546875" style="2" customWidth="1"/>
    <col min="2" max="4" width="0" style="2" hidden="1" customWidth="1"/>
    <col min="5" max="5" width="3" style="2" hidden="1" customWidth="1"/>
    <col min="6" max="13" width="5.7109375" style="2" customWidth="1"/>
    <col min="14" max="14" width="5.7109375" style="74" customWidth="1"/>
    <col min="15" max="17" width="9.140625" style="2"/>
    <col min="18" max="18" width="11.140625" style="2" customWidth="1"/>
    <col min="19" max="16384" width="9.140625" style="2"/>
  </cols>
  <sheetData>
    <row r="1" spans="1:19" x14ac:dyDescent="0.2">
      <c r="A1" s="80"/>
    </row>
    <row r="2" spans="1:19" x14ac:dyDescent="0.2">
      <c r="A2" s="234" t="s">
        <v>188</v>
      </c>
    </row>
    <row r="3" spans="1:19" x14ac:dyDescent="0.2">
      <c r="A3" s="80"/>
    </row>
    <row r="6" spans="1:19" x14ac:dyDescent="0.2">
      <c r="A6" s="50"/>
      <c r="B6" s="40"/>
      <c r="C6" s="40"/>
      <c r="D6" s="40"/>
      <c r="E6" s="40"/>
      <c r="F6" s="53">
        <v>37257</v>
      </c>
      <c r="G6" s="53">
        <v>37622</v>
      </c>
      <c r="H6" s="53">
        <v>37987</v>
      </c>
      <c r="I6" s="53">
        <v>38353</v>
      </c>
      <c r="J6" s="53">
        <v>38718</v>
      </c>
      <c r="K6" s="53">
        <v>39083</v>
      </c>
      <c r="L6" s="53">
        <v>39448</v>
      </c>
      <c r="M6" s="53">
        <v>39814</v>
      </c>
      <c r="N6" s="208">
        <v>40179</v>
      </c>
    </row>
    <row r="7" spans="1:19" ht="23.25" customHeight="1" x14ac:dyDescent="0.2">
      <c r="A7" s="255" t="s">
        <v>159</v>
      </c>
      <c r="B7" s="256"/>
      <c r="C7" s="256"/>
      <c r="D7" s="11"/>
      <c r="E7" s="11"/>
      <c r="F7" s="96">
        <f>'t15'!F24</f>
        <v>1779</v>
      </c>
      <c r="G7" s="96">
        <f>'t15'!G24</f>
        <v>1810</v>
      </c>
      <c r="H7" s="96">
        <f>'t15'!H24</f>
        <v>1785</v>
      </c>
      <c r="I7" s="96">
        <f>'t15'!I24</f>
        <v>1777</v>
      </c>
      <c r="J7" s="96">
        <f>'t15'!J24</f>
        <v>1782</v>
      </c>
      <c r="K7" s="96">
        <f>'t15'!K24</f>
        <v>1760</v>
      </c>
      <c r="L7" s="96">
        <f>'t15'!L24</f>
        <v>1776</v>
      </c>
      <c r="M7" s="120">
        <v>1858.8139999999999</v>
      </c>
      <c r="N7" s="120">
        <f>'t15'!N24</f>
        <v>1928.7829999999999</v>
      </c>
      <c r="Q7" s="67"/>
      <c r="R7" s="67"/>
      <c r="S7" s="80"/>
    </row>
    <row r="8" spans="1:19" x14ac:dyDescent="0.2">
      <c r="A8" s="14" t="s">
        <v>158</v>
      </c>
      <c r="F8" s="54"/>
      <c r="G8" s="54"/>
      <c r="H8" s="54"/>
      <c r="I8" s="54"/>
      <c r="J8" s="54"/>
    </row>
    <row r="9" spans="1:19" x14ac:dyDescent="0.2">
      <c r="S9" s="67"/>
    </row>
  </sheetData>
  <mergeCells count="1">
    <mergeCell ref="A7:C7"/>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enableFormatConditionsCalculation="0">
    <tabColor theme="1" tint="0.499984740745262"/>
  </sheetPr>
  <dimension ref="A1:R19"/>
  <sheetViews>
    <sheetView workbookViewId="0"/>
  </sheetViews>
  <sheetFormatPr defaultRowHeight="12.75" x14ac:dyDescent="0.2"/>
  <cols>
    <col min="1" max="1" width="13.5703125" style="2" customWidth="1"/>
    <col min="2" max="4" width="0" style="2" hidden="1" customWidth="1"/>
    <col min="5" max="5" width="3" style="2" hidden="1" customWidth="1"/>
    <col min="6" max="13" width="6.28515625" style="2" customWidth="1"/>
    <col min="14" max="14" width="6.28515625" style="74" customWidth="1"/>
    <col min="15" max="16384" width="9.140625" style="2"/>
  </cols>
  <sheetData>
    <row r="1" spans="1:18" x14ac:dyDescent="0.2">
      <c r="A1" s="80"/>
    </row>
    <row r="2" spans="1:18" x14ac:dyDescent="0.2">
      <c r="A2" s="234" t="s">
        <v>191</v>
      </c>
    </row>
    <row r="3" spans="1:18" x14ac:dyDescent="0.2">
      <c r="A3" s="80"/>
    </row>
    <row r="6" spans="1:18" x14ac:dyDescent="0.2">
      <c r="A6" s="50" t="s">
        <v>151</v>
      </c>
      <c r="B6" s="40"/>
      <c r="C6" s="40"/>
      <c r="D6" s="40"/>
      <c r="E6" s="40"/>
      <c r="F6" s="53">
        <v>37257</v>
      </c>
      <c r="G6" s="53">
        <v>37622</v>
      </c>
      <c r="H6" s="53">
        <v>37987</v>
      </c>
      <c r="I6" s="53">
        <v>38353</v>
      </c>
      <c r="J6" s="53">
        <v>38718</v>
      </c>
      <c r="K6" s="53">
        <v>39083</v>
      </c>
      <c r="L6" s="53">
        <v>39448</v>
      </c>
      <c r="M6" s="53">
        <v>39814</v>
      </c>
      <c r="N6" s="208">
        <v>40179</v>
      </c>
    </row>
    <row r="7" spans="1:18" x14ac:dyDescent="0.2">
      <c r="A7" s="50" t="s">
        <v>125</v>
      </c>
      <c r="B7" s="40"/>
      <c r="C7" s="40"/>
      <c r="D7" s="40"/>
      <c r="E7" s="40"/>
      <c r="F7" s="52">
        <f t="shared" ref="F7:L7" si="0">SUM(F8:F10)</f>
        <v>41.5</v>
      </c>
      <c r="G7" s="52">
        <f t="shared" si="0"/>
        <v>42.1</v>
      </c>
      <c r="H7" s="52">
        <f t="shared" si="0"/>
        <v>42</v>
      </c>
      <c r="I7" s="52">
        <f t="shared" si="0"/>
        <v>42.3</v>
      </c>
      <c r="J7" s="52">
        <f t="shared" si="0"/>
        <v>41.8</v>
      </c>
      <c r="K7" s="52">
        <f t="shared" si="0"/>
        <v>42.4</v>
      </c>
      <c r="L7" s="52">
        <f t="shared" si="0"/>
        <v>42.5</v>
      </c>
      <c r="M7" s="121">
        <v>43.380048040000005</v>
      </c>
      <c r="N7" s="121">
        <f>SUM(N8:N10)</f>
        <v>49.179615999999996</v>
      </c>
      <c r="P7" s="67"/>
      <c r="Q7" s="67"/>
    </row>
    <row r="8" spans="1:18" x14ac:dyDescent="0.2">
      <c r="A8" s="7" t="s">
        <v>0</v>
      </c>
      <c r="B8" s="7"/>
      <c r="C8" s="7"/>
      <c r="D8" s="7"/>
      <c r="E8" s="7"/>
      <c r="F8" s="21">
        <v>3</v>
      </c>
      <c r="G8" s="21">
        <v>3.6</v>
      </c>
      <c r="H8" s="21">
        <v>3.7</v>
      </c>
      <c r="I8" s="21">
        <v>3.7</v>
      </c>
      <c r="J8" s="21">
        <v>4.7</v>
      </c>
      <c r="K8" s="21">
        <v>4.2</v>
      </c>
      <c r="L8" s="21">
        <v>5.4</v>
      </c>
      <c r="M8" s="71">
        <v>5.2295670400000001</v>
      </c>
      <c r="N8" s="71">
        <f>'t22'!N13</f>
        <v>5.8309999999999995</v>
      </c>
      <c r="P8" s="67"/>
      <c r="Q8" s="68"/>
    </row>
    <row r="9" spans="1:18" x14ac:dyDescent="0.2">
      <c r="A9" s="7" t="s">
        <v>1</v>
      </c>
      <c r="B9" s="7"/>
      <c r="C9" s="7"/>
      <c r="D9" s="7"/>
      <c r="E9" s="7"/>
      <c r="F9" s="21">
        <v>23.2</v>
      </c>
      <c r="G9" s="21">
        <v>23.2</v>
      </c>
      <c r="H9" s="21">
        <v>22.8</v>
      </c>
      <c r="I9" s="21">
        <v>23.1</v>
      </c>
      <c r="J9" s="22">
        <v>22.4</v>
      </c>
      <c r="K9" s="21">
        <v>22.8</v>
      </c>
      <c r="L9" s="21">
        <v>22.3</v>
      </c>
      <c r="M9" s="71">
        <v>21.942481000000001</v>
      </c>
      <c r="N9" s="71">
        <f>'t23'!N15</f>
        <v>24.881615999999998</v>
      </c>
      <c r="P9" s="67"/>
      <c r="Q9" s="69"/>
    </row>
    <row r="10" spans="1:18" x14ac:dyDescent="0.2">
      <c r="A10" s="32" t="s">
        <v>2</v>
      </c>
      <c r="B10" s="51"/>
      <c r="C10" s="51"/>
      <c r="D10" s="51"/>
      <c r="E10" s="51"/>
      <c r="F10" s="95">
        <v>15.3</v>
      </c>
      <c r="G10" s="95">
        <v>15.3</v>
      </c>
      <c r="H10" s="95">
        <v>15.5</v>
      </c>
      <c r="I10" s="95">
        <v>15.5</v>
      </c>
      <c r="J10" s="95">
        <v>14.7</v>
      </c>
      <c r="K10" s="24">
        <v>15.4</v>
      </c>
      <c r="L10" s="49">
        <v>14.8</v>
      </c>
      <c r="M10" s="122">
        <v>16.208000000000002</v>
      </c>
      <c r="N10" s="122">
        <f>'t24'!Q16</f>
        <v>18.467000000000002</v>
      </c>
      <c r="Q10" s="68"/>
    </row>
    <row r="11" spans="1:18" x14ac:dyDescent="0.2">
      <c r="A11" s="14" t="s">
        <v>156</v>
      </c>
      <c r="F11" s="54"/>
      <c r="G11" s="54"/>
      <c r="H11" s="54"/>
      <c r="I11" s="54"/>
      <c r="J11" s="54"/>
    </row>
    <row r="12" spans="1:18" x14ac:dyDescent="0.2">
      <c r="R12" s="67"/>
    </row>
    <row r="15" spans="1:18" x14ac:dyDescent="0.2">
      <c r="A15" s="80"/>
      <c r="F15" s="80"/>
      <c r="G15" s="80"/>
    </row>
    <row r="16" spans="1:18" x14ac:dyDescent="0.2">
      <c r="A16" s="84"/>
      <c r="F16" s="80"/>
      <c r="M16" s="80"/>
      <c r="N16" s="105"/>
    </row>
    <row r="17" spans="1:14" x14ac:dyDescent="0.2">
      <c r="A17" s="84"/>
      <c r="F17" s="80"/>
      <c r="M17" s="80"/>
      <c r="N17" s="105"/>
    </row>
    <row r="18" spans="1:14" x14ac:dyDescent="0.2">
      <c r="A18" s="84"/>
      <c r="F18" s="80"/>
      <c r="M18" s="80"/>
      <c r="N18" s="105"/>
    </row>
    <row r="19" spans="1:14" x14ac:dyDescent="0.2">
      <c r="A19" s="84"/>
      <c r="F19" s="80"/>
      <c r="M19" s="80"/>
      <c r="N19" s="105"/>
    </row>
  </sheetData>
  <phoneticPr fontId="8"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theme="1" tint="0.499984740745262"/>
  </sheetPr>
  <dimension ref="A1:U19"/>
  <sheetViews>
    <sheetView workbookViewId="0"/>
  </sheetViews>
  <sheetFormatPr defaultRowHeight="12.75" x14ac:dyDescent="0.2"/>
  <cols>
    <col min="1" max="1" width="15.7109375" style="2" customWidth="1"/>
    <col min="2" max="5" width="0" style="2" hidden="1" customWidth="1"/>
    <col min="6" max="13" width="6.28515625" style="2" customWidth="1"/>
    <col min="14" max="14" width="6.28515625" style="74" customWidth="1"/>
    <col min="15" max="18" width="0" style="2" hidden="1" customWidth="1"/>
    <col min="19" max="26" width="6.5703125" style="2" customWidth="1"/>
    <col min="27" max="16384" width="9.140625" style="2"/>
  </cols>
  <sheetData>
    <row r="1" spans="1:21" x14ac:dyDescent="0.2">
      <c r="A1" s="80"/>
    </row>
    <row r="2" spans="1:21" x14ac:dyDescent="0.2">
      <c r="A2" s="234" t="s">
        <v>192</v>
      </c>
    </row>
    <row r="3" spans="1:21" x14ac:dyDescent="0.2">
      <c r="A3" s="80"/>
    </row>
    <row r="4" spans="1:21" x14ac:dyDescent="0.2">
      <c r="A4" s="1"/>
    </row>
    <row r="6" spans="1:21" x14ac:dyDescent="0.2">
      <c r="A6" s="50" t="s">
        <v>151</v>
      </c>
      <c r="B6" s="12"/>
      <c r="C6" s="12"/>
      <c r="D6" s="12"/>
      <c r="E6" s="12"/>
      <c r="F6" s="60">
        <v>37257</v>
      </c>
      <c r="G6" s="60">
        <v>37622</v>
      </c>
      <c r="H6" s="60">
        <v>37987</v>
      </c>
      <c r="I6" s="60">
        <v>38353</v>
      </c>
      <c r="J6" s="60">
        <v>38718</v>
      </c>
      <c r="K6" s="60">
        <v>39083</v>
      </c>
      <c r="L6" s="60">
        <v>39448</v>
      </c>
      <c r="M6" s="60">
        <v>39814</v>
      </c>
      <c r="N6" s="207">
        <v>40179</v>
      </c>
    </row>
    <row r="7" spans="1:21" x14ac:dyDescent="0.2">
      <c r="A7" s="12" t="s">
        <v>125</v>
      </c>
      <c r="B7" s="12"/>
      <c r="C7" s="12"/>
      <c r="D7" s="12"/>
      <c r="E7" s="12"/>
      <c r="F7" s="35">
        <f t="shared" ref="F7:L7" si="0">SUM(F8:F10)</f>
        <v>21.8</v>
      </c>
      <c r="G7" s="35">
        <f t="shared" si="0"/>
        <v>21.8</v>
      </c>
      <c r="H7" s="35">
        <f t="shared" si="0"/>
        <v>22.6</v>
      </c>
      <c r="I7" s="35">
        <f t="shared" si="0"/>
        <v>20.6</v>
      </c>
      <c r="J7" s="35">
        <f t="shared" si="0"/>
        <v>20.7</v>
      </c>
      <c r="K7" s="35">
        <f t="shared" si="0"/>
        <v>18.2</v>
      </c>
      <c r="L7" s="35">
        <f t="shared" si="0"/>
        <v>16.600000000000001</v>
      </c>
      <c r="M7" s="106">
        <v>17.986432607864998</v>
      </c>
      <c r="N7" s="106">
        <f>SUM(N8:N10)</f>
        <v>19.408696513982541</v>
      </c>
      <c r="T7" s="67"/>
      <c r="U7" s="67"/>
    </row>
    <row r="8" spans="1:21" ht="11.25" customHeight="1" x14ac:dyDescent="0.2">
      <c r="A8" s="18" t="s">
        <v>0</v>
      </c>
      <c r="B8" s="9"/>
      <c r="C8" s="9"/>
      <c r="D8" s="9"/>
      <c r="E8" s="9"/>
      <c r="F8" s="21">
        <v>16.5</v>
      </c>
      <c r="G8" s="21">
        <v>15.8</v>
      </c>
      <c r="H8" s="21">
        <v>16.3</v>
      </c>
      <c r="I8" s="21">
        <v>15.3</v>
      </c>
      <c r="J8" s="22">
        <v>15.3</v>
      </c>
      <c r="K8" s="22">
        <v>13.7</v>
      </c>
      <c r="L8" s="21">
        <v>12.9</v>
      </c>
      <c r="M8" s="71">
        <v>14.649381607864999</v>
      </c>
      <c r="N8" s="71">
        <f>'t25'!N21</f>
        <v>16.12890051398254</v>
      </c>
      <c r="T8" s="67"/>
      <c r="U8" s="68"/>
    </row>
    <row r="9" spans="1:21" ht="11.25" customHeight="1" x14ac:dyDescent="0.2">
      <c r="A9" s="18" t="s">
        <v>1</v>
      </c>
      <c r="B9" s="9"/>
      <c r="C9" s="9"/>
      <c r="D9" s="9"/>
      <c r="E9" s="9"/>
      <c r="F9" s="21">
        <v>1.5</v>
      </c>
      <c r="G9" s="21">
        <v>2.1</v>
      </c>
      <c r="H9" s="21">
        <v>2.1</v>
      </c>
      <c r="I9" s="21">
        <v>1.7</v>
      </c>
      <c r="J9" s="22">
        <v>1.5</v>
      </c>
      <c r="K9" s="21">
        <v>1.2</v>
      </c>
      <c r="L9" s="21">
        <v>0.8</v>
      </c>
      <c r="M9" s="71">
        <v>1.1240510000000001</v>
      </c>
      <c r="N9" s="71">
        <f>'t26'!N15</f>
        <v>1.0467960000000001</v>
      </c>
      <c r="T9" s="67"/>
      <c r="U9" s="69"/>
    </row>
    <row r="10" spans="1:21" ht="11.25" customHeight="1" x14ac:dyDescent="0.2">
      <c r="A10" s="31" t="s">
        <v>2</v>
      </c>
      <c r="B10" s="57"/>
      <c r="C10" s="57"/>
      <c r="D10" s="57"/>
      <c r="E10" s="57"/>
      <c r="F10" s="94">
        <v>3.8</v>
      </c>
      <c r="G10" s="94">
        <v>3.9</v>
      </c>
      <c r="H10" s="94">
        <v>4.2</v>
      </c>
      <c r="I10" s="94">
        <v>3.6</v>
      </c>
      <c r="J10" s="94">
        <v>3.9</v>
      </c>
      <c r="K10" s="45">
        <v>3.3</v>
      </c>
      <c r="L10" s="28">
        <v>2.9</v>
      </c>
      <c r="M10" s="122">
        <v>2.2130000000000005</v>
      </c>
      <c r="N10" s="122">
        <f>'t27'!Q16</f>
        <v>2.2330000000000001</v>
      </c>
      <c r="U10" s="68"/>
    </row>
    <row r="11" spans="1:21" ht="11.25" customHeight="1" x14ac:dyDescent="0.2">
      <c r="A11" s="14" t="s">
        <v>156</v>
      </c>
      <c r="B11" s="47"/>
      <c r="C11" s="47"/>
      <c r="D11" s="47"/>
      <c r="E11" s="47"/>
      <c r="F11" s="19"/>
      <c r="G11" s="19"/>
      <c r="H11" s="19"/>
      <c r="I11" s="19"/>
      <c r="J11" s="19"/>
      <c r="K11" s="19"/>
      <c r="L11" s="8"/>
      <c r="M11" s="26"/>
      <c r="N11" s="75"/>
    </row>
    <row r="16" spans="1:21" x14ac:dyDescent="0.2">
      <c r="A16" s="80"/>
    </row>
    <row r="17" spans="1:14" x14ac:dyDescent="0.2">
      <c r="A17" s="80"/>
      <c r="F17" s="80"/>
      <c r="M17" s="80"/>
      <c r="N17" s="105"/>
    </row>
    <row r="18" spans="1:14" x14ac:dyDescent="0.2">
      <c r="A18" s="80"/>
      <c r="F18" s="80"/>
      <c r="M18" s="80"/>
      <c r="N18" s="105"/>
    </row>
    <row r="19" spans="1:14" x14ac:dyDescent="0.2">
      <c r="A19" s="80"/>
      <c r="F19" s="80"/>
      <c r="M19" s="80"/>
      <c r="N19"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theme="1" tint="0.499984740745262"/>
  </sheetPr>
  <dimension ref="A1:Q21"/>
  <sheetViews>
    <sheetView workbookViewId="0"/>
  </sheetViews>
  <sheetFormatPr defaultRowHeight="12.75" x14ac:dyDescent="0.2"/>
  <cols>
    <col min="1" max="1" width="15.42578125" style="2" customWidth="1"/>
    <col min="2" max="2" width="20.85546875" style="2" hidden="1" customWidth="1"/>
    <col min="3" max="5" width="0" style="2" hidden="1" customWidth="1"/>
    <col min="6" max="13" width="5.7109375" style="2" customWidth="1"/>
    <col min="14" max="14" width="5.7109375" style="74" customWidth="1"/>
    <col min="15" max="16384" width="9.140625" style="2"/>
  </cols>
  <sheetData>
    <row r="1" spans="1:17" x14ac:dyDescent="0.2">
      <c r="A1" s="80"/>
      <c r="B1" s="1"/>
      <c r="C1" s="1"/>
      <c r="D1" s="1"/>
      <c r="E1" s="1"/>
    </row>
    <row r="2" spans="1:17" x14ac:dyDescent="0.2">
      <c r="A2" s="234" t="s">
        <v>193</v>
      </c>
      <c r="B2" s="1"/>
      <c r="C2" s="1"/>
      <c r="D2" s="1"/>
      <c r="E2" s="1"/>
    </row>
    <row r="3" spans="1:17" x14ac:dyDescent="0.2">
      <c r="A3" s="80"/>
      <c r="B3" s="1"/>
      <c r="C3" s="1"/>
      <c r="D3" s="1"/>
      <c r="E3" s="1"/>
    </row>
    <row r="4" spans="1:17" x14ac:dyDescent="0.2">
      <c r="A4" s="1"/>
      <c r="B4" s="1"/>
      <c r="C4" s="1"/>
      <c r="D4" s="1"/>
      <c r="E4" s="1"/>
    </row>
    <row r="5" spans="1:17" x14ac:dyDescent="0.2">
      <c r="A5" s="1"/>
      <c r="B5" s="1"/>
      <c r="C5" s="1"/>
      <c r="D5" s="1"/>
      <c r="E5" s="1"/>
    </row>
    <row r="6" spans="1:17" x14ac:dyDescent="0.2">
      <c r="A6" s="50" t="s">
        <v>151</v>
      </c>
      <c r="B6" s="40"/>
      <c r="C6" s="40"/>
      <c r="D6" s="40"/>
      <c r="E6" s="40"/>
      <c r="F6" s="40">
        <v>2002</v>
      </c>
      <c r="G6" s="40">
        <v>2003</v>
      </c>
      <c r="H6" s="40">
        <v>2004</v>
      </c>
      <c r="I6" s="40">
        <v>2005</v>
      </c>
      <c r="J6" s="40">
        <v>2006</v>
      </c>
      <c r="K6" s="40">
        <v>2007</v>
      </c>
      <c r="L6" s="40">
        <v>2008</v>
      </c>
      <c r="M6" s="40">
        <v>2009</v>
      </c>
      <c r="N6" s="119">
        <v>2010</v>
      </c>
    </row>
    <row r="7" spans="1:17" x14ac:dyDescent="0.2">
      <c r="A7" s="50" t="s">
        <v>125</v>
      </c>
      <c r="B7" s="40"/>
      <c r="C7" s="40"/>
      <c r="D7" s="40"/>
      <c r="E7" s="40"/>
      <c r="F7" s="52">
        <f t="shared" ref="F7:L7" si="0">SUM(F8:F10)</f>
        <v>14.8</v>
      </c>
      <c r="G7" s="52">
        <f t="shared" si="0"/>
        <v>13.7</v>
      </c>
      <c r="H7" s="52">
        <f t="shared" si="0"/>
        <v>11.5</v>
      </c>
      <c r="I7" s="52">
        <f t="shared" si="0"/>
        <v>8.6</v>
      </c>
      <c r="J7" s="52">
        <f t="shared" si="0"/>
        <v>6.1</v>
      </c>
      <c r="K7" s="52">
        <f t="shared" si="0"/>
        <v>4.6999999999999993</v>
      </c>
      <c r="L7" s="52">
        <f t="shared" si="0"/>
        <v>3.3</v>
      </c>
      <c r="M7" s="121">
        <v>2.6833388899999999</v>
      </c>
      <c r="N7" s="121">
        <f t="shared" ref="N7" si="1">SUM(N8:N10)</f>
        <v>2.5005499999999996</v>
      </c>
      <c r="P7" s="67"/>
      <c r="Q7" s="67"/>
    </row>
    <row r="8" spans="1:17" x14ac:dyDescent="0.2">
      <c r="A8" s="18" t="s">
        <v>0</v>
      </c>
      <c r="B8" s="18"/>
      <c r="C8" s="7"/>
      <c r="D8" s="7"/>
      <c r="E8" s="7"/>
      <c r="F8" s="21">
        <v>9</v>
      </c>
      <c r="G8" s="21">
        <v>8.1</v>
      </c>
      <c r="H8" s="21">
        <v>7.8</v>
      </c>
      <c r="I8" s="21">
        <v>5.4</v>
      </c>
      <c r="J8" s="22">
        <v>3.4</v>
      </c>
      <c r="K8" s="22">
        <v>2.6</v>
      </c>
      <c r="L8" s="21">
        <v>2</v>
      </c>
      <c r="M8" s="71">
        <v>1.49873714</v>
      </c>
      <c r="N8" s="71">
        <f>'t19'!N13</f>
        <v>1.2579999999999998</v>
      </c>
      <c r="P8" s="67"/>
      <c r="Q8" s="68"/>
    </row>
    <row r="9" spans="1:17" x14ac:dyDescent="0.2">
      <c r="A9" s="7" t="s">
        <v>1</v>
      </c>
      <c r="B9" s="7"/>
      <c r="C9" s="7"/>
      <c r="D9" s="7"/>
      <c r="E9" s="7"/>
      <c r="F9" s="21">
        <v>2.5</v>
      </c>
      <c r="G9" s="21">
        <v>2.4</v>
      </c>
      <c r="H9" s="21">
        <v>1.9</v>
      </c>
      <c r="I9" s="21">
        <v>1.3</v>
      </c>
      <c r="J9" s="21">
        <v>1.1000000000000001</v>
      </c>
      <c r="K9" s="21">
        <v>0.7</v>
      </c>
      <c r="L9" s="21">
        <v>0.5</v>
      </c>
      <c r="M9" s="71">
        <v>0.37160175000000001</v>
      </c>
      <c r="N9" s="71">
        <f>'t20'!N16</f>
        <v>0.37454999999999994</v>
      </c>
      <c r="P9" s="67"/>
      <c r="Q9" s="69"/>
    </row>
    <row r="10" spans="1:17" x14ac:dyDescent="0.2">
      <c r="A10" s="32" t="s">
        <v>2</v>
      </c>
      <c r="B10" s="51"/>
      <c r="C10" s="51"/>
      <c r="D10" s="51"/>
      <c r="E10" s="51"/>
      <c r="F10" s="94">
        <v>3.3</v>
      </c>
      <c r="G10" s="94">
        <v>3.2</v>
      </c>
      <c r="H10" s="94">
        <v>1.8</v>
      </c>
      <c r="I10" s="94">
        <v>1.9</v>
      </c>
      <c r="J10" s="94">
        <v>1.6</v>
      </c>
      <c r="K10" s="28">
        <v>1.4</v>
      </c>
      <c r="L10" s="49">
        <v>0.8</v>
      </c>
      <c r="M10" s="122">
        <v>0.81299999999999994</v>
      </c>
      <c r="N10" s="122">
        <f>'t21'!Q15</f>
        <v>0.86799999999999999</v>
      </c>
      <c r="Q10" s="68"/>
    </row>
    <row r="11" spans="1:17" x14ac:dyDescent="0.2">
      <c r="A11" s="14" t="s">
        <v>156</v>
      </c>
    </row>
    <row r="19" spans="12:12" x14ac:dyDescent="0.2">
      <c r="L19" s="80"/>
    </row>
    <row r="20" spans="12:12" x14ac:dyDescent="0.2">
      <c r="L20" s="80"/>
    </row>
    <row r="21" spans="12:12" x14ac:dyDescent="0.2">
      <c r="L21" s="80"/>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enableFormatConditionsCalculation="0">
    <tabColor rgb="FFFF0000"/>
  </sheetPr>
  <dimension ref="A2:R21"/>
  <sheetViews>
    <sheetView workbookViewId="0"/>
  </sheetViews>
  <sheetFormatPr defaultRowHeight="12.75" x14ac:dyDescent="0.2"/>
  <cols>
    <col min="1" max="1" width="14.140625" style="2" customWidth="1"/>
    <col min="2" max="5" width="4.7109375" style="2" hidden="1" customWidth="1"/>
    <col min="6" max="13" width="5.7109375" style="2" customWidth="1"/>
    <col min="14" max="14" width="5.7109375" style="74" customWidth="1"/>
    <col min="15" max="15" width="9.140625" style="2"/>
    <col min="16" max="16" width="9.140625" style="47"/>
    <col min="17" max="16384" width="9.140625" style="2"/>
  </cols>
  <sheetData>
    <row r="2" spans="1:18" x14ac:dyDescent="0.2">
      <c r="A2" s="234" t="s">
        <v>194</v>
      </c>
      <c r="B2" s="1"/>
      <c r="C2" s="1"/>
      <c r="D2" s="1"/>
      <c r="E2" s="1"/>
    </row>
    <row r="3" spans="1:18" x14ac:dyDescent="0.2">
      <c r="A3" s="1"/>
      <c r="B3" s="1"/>
      <c r="C3" s="1"/>
      <c r="D3" s="1"/>
      <c r="E3" s="1"/>
    </row>
    <row r="4" spans="1:18" x14ac:dyDescent="0.2">
      <c r="A4" s="1"/>
      <c r="B4" s="1"/>
      <c r="C4" s="1"/>
      <c r="D4" s="1"/>
      <c r="E4" s="1"/>
    </row>
    <row r="5" spans="1:18" x14ac:dyDescent="0.2">
      <c r="A5" s="1"/>
      <c r="B5" s="1"/>
      <c r="C5" s="1"/>
      <c r="D5" s="1"/>
      <c r="E5" s="1"/>
    </row>
    <row r="6" spans="1:18" ht="22.5" x14ac:dyDescent="0.2">
      <c r="A6" s="12" t="s">
        <v>96</v>
      </c>
      <c r="B6" s="12"/>
      <c r="C6" s="12"/>
      <c r="D6" s="12"/>
      <c r="E6" s="12"/>
      <c r="F6" s="13">
        <v>2002</v>
      </c>
      <c r="G6" s="13">
        <v>2003</v>
      </c>
      <c r="H6" s="13">
        <v>2004</v>
      </c>
      <c r="I6" s="13">
        <v>2005</v>
      </c>
      <c r="J6" s="13">
        <v>2006</v>
      </c>
      <c r="K6" s="13">
        <v>2007</v>
      </c>
      <c r="L6" s="13">
        <v>2008</v>
      </c>
      <c r="M6" s="13">
        <v>2009</v>
      </c>
      <c r="N6" s="118">
        <v>2010</v>
      </c>
    </row>
    <row r="7" spans="1:18" ht="15.75" customHeight="1" x14ac:dyDescent="0.2">
      <c r="A7" s="12" t="s">
        <v>10</v>
      </c>
      <c r="B7" s="12"/>
      <c r="C7" s="12"/>
      <c r="D7" s="12"/>
      <c r="E7" s="12"/>
      <c r="F7" s="48">
        <v>10442</v>
      </c>
      <c r="G7" s="48">
        <v>11376</v>
      </c>
      <c r="H7" s="48">
        <v>10821</v>
      </c>
      <c r="I7" s="48">
        <v>12014</v>
      </c>
      <c r="J7" s="48" t="s">
        <v>97</v>
      </c>
      <c r="K7" s="48">
        <v>11936</v>
      </c>
      <c r="L7" s="48">
        <v>12090</v>
      </c>
      <c r="M7" s="123">
        <v>13884.698</v>
      </c>
      <c r="N7" s="123">
        <f>SUM(N8:N10)</f>
        <v>13000.4</v>
      </c>
      <c r="Q7" s="67"/>
      <c r="R7" s="67"/>
    </row>
    <row r="8" spans="1:18" ht="14.25" customHeight="1" x14ac:dyDescent="0.2">
      <c r="A8" s="7" t="s">
        <v>0</v>
      </c>
      <c r="B8" s="7"/>
      <c r="C8" s="7"/>
      <c r="D8" s="7"/>
      <c r="E8" s="7"/>
      <c r="F8" s="16">
        <v>9924</v>
      </c>
      <c r="G8" s="16">
        <v>10694</v>
      </c>
      <c r="H8" s="16">
        <v>9980</v>
      </c>
      <c r="I8" s="16">
        <v>11236</v>
      </c>
      <c r="J8" s="16">
        <v>10447</v>
      </c>
      <c r="K8" s="16">
        <v>11138</v>
      </c>
      <c r="L8" s="16">
        <v>11381</v>
      </c>
      <c r="M8" s="124">
        <v>12999.698</v>
      </c>
      <c r="N8" s="124">
        <v>12351.157999999999</v>
      </c>
      <c r="Q8" s="67"/>
      <c r="R8" s="154"/>
    </row>
    <row r="9" spans="1:18" ht="10.5" customHeight="1" x14ac:dyDescent="0.2">
      <c r="A9" s="7" t="s">
        <v>1</v>
      </c>
      <c r="B9" s="7"/>
      <c r="C9" s="7"/>
      <c r="D9" s="7"/>
      <c r="E9" s="7"/>
      <c r="F9" s="16">
        <v>169</v>
      </c>
      <c r="G9" s="16">
        <v>326</v>
      </c>
      <c r="H9" s="16">
        <v>209</v>
      </c>
      <c r="I9" s="16">
        <v>347</v>
      </c>
      <c r="J9" s="16">
        <v>171</v>
      </c>
      <c r="K9" s="16">
        <v>209</v>
      </c>
      <c r="L9" s="16">
        <v>208</v>
      </c>
      <c r="M9" s="124">
        <v>235.96899999999999</v>
      </c>
      <c r="N9" s="124">
        <v>179.369</v>
      </c>
      <c r="P9" s="124"/>
      <c r="Q9" s="67"/>
      <c r="R9" s="153"/>
    </row>
    <row r="10" spans="1:18" ht="10.5" customHeight="1" x14ac:dyDescent="0.2">
      <c r="A10" s="32" t="s">
        <v>2</v>
      </c>
      <c r="B10" s="32"/>
      <c r="C10" s="32"/>
      <c r="D10" s="32"/>
      <c r="E10" s="32"/>
      <c r="F10" s="56">
        <v>349</v>
      </c>
      <c r="G10" s="56">
        <v>356</v>
      </c>
      <c r="H10" s="56">
        <v>632</v>
      </c>
      <c r="I10" s="56">
        <v>431</v>
      </c>
      <c r="J10" s="56">
        <v>512</v>
      </c>
      <c r="K10" s="56">
        <v>589</v>
      </c>
      <c r="L10" s="56">
        <v>501</v>
      </c>
      <c r="M10" s="125">
        <v>649.27</v>
      </c>
      <c r="N10" s="125">
        <v>469.87300000000005</v>
      </c>
      <c r="P10" s="124"/>
      <c r="R10" s="153"/>
    </row>
    <row r="11" spans="1:18" x14ac:dyDescent="0.2">
      <c r="A11" s="14" t="s">
        <v>154</v>
      </c>
    </row>
    <row r="21" spans="1:1" x14ac:dyDescent="0.2">
      <c r="A21"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indexed="12"/>
  </sheetPr>
  <dimension ref="A1"/>
  <sheetViews>
    <sheetView workbookViewId="0"/>
  </sheetViews>
  <sheetFormatPr defaultRowHeight="12.75" x14ac:dyDescent="0.2"/>
  <cols>
    <col min="1" max="16384" width="9.140625" style="2"/>
  </cols>
  <sheetData/>
  <phoneticPr fontId="8"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enableFormatConditionsCalculation="0">
    <tabColor indexed="12"/>
  </sheetPr>
  <dimension ref="A1"/>
  <sheetViews>
    <sheetView workbookViewId="0"/>
  </sheetViews>
  <sheetFormatPr defaultRowHeight="12.75" x14ac:dyDescent="0.2"/>
  <cols>
    <col min="1" max="16384" width="9.140625" style="2"/>
  </cols>
  <sheetData/>
  <phoneticPr fontId="8"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tabColor indexed="23"/>
  </sheetPr>
  <dimension ref="A2:U22"/>
  <sheetViews>
    <sheetView tabSelected="1" workbookViewId="0"/>
  </sheetViews>
  <sheetFormatPr defaultRowHeight="12.75" x14ac:dyDescent="0.2"/>
  <cols>
    <col min="1" max="1" width="1.42578125" style="74" customWidth="1"/>
    <col min="2" max="5" width="1.42578125" style="74" hidden="1" customWidth="1"/>
    <col min="6" max="6" width="0" style="74" hidden="1" customWidth="1"/>
    <col min="7" max="7" width="7.7109375" style="74" hidden="1" customWidth="1"/>
    <col min="8" max="10" width="7.7109375" style="74" customWidth="1"/>
    <col min="11" max="12" width="7.7109375" style="74" hidden="1" customWidth="1"/>
    <col min="13" max="15" width="7.7109375" style="74" customWidth="1"/>
    <col min="16" max="16" width="7.7109375" style="74" hidden="1" customWidth="1"/>
    <col min="17" max="17" width="7.7109375" style="2" hidden="1" customWidth="1"/>
    <col min="18" max="19" width="7.7109375" style="2" customWidth="1"/>
    <col min="20" max="20" width="7.7109375" style="74" customWidth="1"/>
    <col min="21" max="21" width="9.140625" style="47"/>
    <col min="22" max="16384" width="9.140625" style="2"/>
  </cols>
  <sheetData>
    <row r="2" spans="1:21" ht="15.75" x14ac:dyDescent="0.2">
      <c r="A2" s="234" t="s">
        <v>184</v>
      </c>
    </row>
    <row r="3" spans="1:21" x14ac:dyDescent="0.2">
      <c r="F3" s="156"/>
    </row>
    <row r="4" spans="1:21" x14ac:dyDescent="0.2">
      <c r="F4" s="156"/>
    </row>
    <row r="5" spans="1:21" x14ac:dyDescent="0.2">
      <c r="F5" s="237" t="s">
        <v>0</v>
      </c>
      <c r="G5" s="237"/>
      <c r="H5" s="237"/>
      <c r="I5" s="237"/>
      <c r="J5" s="238"/>
      <c r="K5" s="239" t="s">
        <v>1</v>
      </c>
      <c r="L5" s="237"/>
      <c r="M5" s="237"/>
      <c r="N5" s="237"/>
      <c r="O5" s="238"/>
      <c r="P5" s="240" t="s">
        <v>2</v>
      </c>
      <c r="Q5" s="240"/>
      <c r="R5" s="240"/>
      <c r="S5" s="240"/>
      <c r="T5" s="240"/>
    </row>
    <row r="6" spans="1:21" x14ac:dyDescent="0.2">
      <c r="F6" s="98">
        <v>2006</v>
      </c>
      <c r="G6" s="98">
        <v>2007</v>
      </c>
      <c r="H6" s="98">
        <v>2008</v>
      </c>
      <c r="I6" s="98">
        <v>2009</v>
      </c>
      <c r="J6" s="222">
        <v>2010</v>
      </c>
      <c r="K6" s="227">
        <v>2006</v>
      </c>
      <c r="L6" s="98">
        <v>2007</v>
      </c>
      <c r="M6" s="98">
        <v>2008</v>
      </c>
      <c r="N6" s="98">
        <v>2009</v>
      </c>
      <c r="O6" s="222">
        <v>2010</v>
      </c>
      <c r="P6" s="98">
        <v>2006</v>
      </c>
      <c r="Q6" s="5">
        <v>2007</v>
      </c>
      <c r="R6" s="5">
        <v>2008</v>
      </c>
      <c r="S6" s="5">
        <v>2009</v>
      </c>
      <c r="T6" s="98">
        <v>2010</v>
      </c>
      <c r="U6" s="62"/>
    </row>
    <row r="7" spans="1:21" x14ac:dyDescent="0.2">
      <c r="F7" s="218">
        <v>130</v>
      </c>
      <c r="G7" s="218">
        <v>122</v>
      </c>
      <c r="H7" s="228">
        <v>121</v>
      </c>
      <c r="I7" s="77">
        <v>125.75016512000001</v>
      </c>
      <c r="J7" s="229">
        <v>126.508</v>
      </c>
      <c r="K7" s="230">
        <v>156</v>
      </c>
      <c r="L7" s="218">
        <v>152</v>
      </c>
      <c r="M7" s="228">
        <v>145</v>
      </c>
      <c r="N7" s="77">
        <v>148.14500000000001</v>
      </c>
      <c r="O7" s="229">
        <v>158.541</v>
      </c>
      <c r="P7" s="218">
        <v>137</v>
      </c>
      <c r="Q7" s="28">
        <v>134</v>
      </c>
      <c r="R7" s="29">
        <v>127</v>
      </c>
      <c r="S7" s="38">
        <v>134.96100000000001</v>
      </c>
      <c r="T7" s="77">
        <v>146.21700000000001</v>
      </c>
      <c r="U7" s="36"/>
    </row>
    <row r="8" spans="1:21" ht="23.25" customHeight="1" x14ac:dyDescent="0.2">
      <c r="F8" s="205" t="s">
        <v>3</v>
      </c>
      <c r="G8" s="241" t="s">
        <v>153</v>
      </c>
      <c r="H8" s="241"/>
      <c r="I8" s="241"/>
      <c r="J8" s="241"/>
      <c r="K8" s="241"/>
      <c r="L8" s="241"/>
      <c r="M8" s="241"/>
      <c r="N8" s="241"/>
      <c r="O8" s="241"/>
      <c r="P8" s="241"/>
      <c r="Q8" s="241"/>
      <c r="R8" s="241"/>
      <c r="S8" s="241"/>
      <c r="T8" s="241"/>
    </row>
    <row r="9" spans="1:21" ht="9.75" customHeight="1" x14ac:dyDescent="0.2">
      <c r="G9" s="205" t="s">
        <v>145</v>
      </c>
    </row>
    <row r="13" spans="1:21" x14ac:dyDescent="0.2">
      <c r="G13" s="104"/>
      <c r="H13" s="104"/>
    </row>
    <row r="14" spans="1:21" x14ac:dyDescent="0.2">
      <c r="G14" s="104"/>
      <c r="H14" s="104"/>
      <c r="I14" s="111"/>
      <c r="J14" s="111"/>
      <c r="K14" s="111"/>
      <c r="L14" s="111"/>
      <c r="M14" s="111"/>
      <c r="N14" s="110"/>
      <c r="O14" s="110"/>
      <c r="P14" s="111"/>
      <c r="Q14" s="68"/>
      <c r="R14" s="68"/>
      <c r="S14" s="69"/>
      <c r="T14" s="110"/>
    </row>
    <row r="19" spans="7:8" x14ac:dyDescent="0.2">
      <c r="G19" s="231"/>
      <c r="H19" s="231"/>
    </row>
    <row r="22" spans="7:8" x14ac:dyDescent="0.2">
      <c r="G22" s="105"/>
      <c r="H22" s="105"/>
    </row>
  </sheetData>
  <mergeCells count="4">
    <mergeCell ref="F5:J5"/>
    <mergeCell ref="K5:O5"/>
    <mergeCell ref="P5:T5"/>
    <mergeCell ref="G8:T8"/>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indexed="51"/>
  </sheetPr>
  <dimension ref="A2:T38"/>
  <sheetViews>
    <sheetView workbookViewId="0"/>
  </sheetViews>
  <sheetFormatPr defaultRowHeight="12.75" x14ac:dyDescent="0.2"/>
  <cols>
    <col min="1" max="1" width="2.28515625" style="74" customWidth="1"/>
    <col min="2" max="2" width="2.7109375" style="74" customWidth="1"/>
    <col min="3" max="3" width="22.42578125" style="74" customWidth="1"/>
    <col min="4" max="4" width="4" style="74" hidden="1" customWidth="1"/>
    <col min="5" max="5" width="3.7109375" style="74" hidden="1" customWidth="1"/>
    <col min="6" max="14" width="4.85546875" style="74" customWidth="1"/>
    <col min="15" max="15" width="9.140625" style="2"/>
    <col min="16" max="16" width="12.28515625" style="2" customWidth="1"/>
    <col min="17" max="17" width="13" style="2" customWidth="1"/>
    <col min="18" max="18" width="45.85546875" style="2" customWidth="1"/>
    <col min="19" max="20" width="9.140625" style="2"/>
    <col min="21" max="21" width="35.28515625" style="2" customWidth="1"/>
    <col min="22" max="16384" width="9.140625" style="2"/>
  </cols>
  <sheetData>
    <row r="2" spans="1:18" x14ac:dyDescent="0.2">
      <c r="A2" s="234" t="s">
        <v>197</v>
      </c>
      <c r="B2" s="156"/>
      <c r="C2" s="156"/>
      <c r="D2" s="156"/>
      <c r="E2" s="156"/>
    </row>
    <row r="3" spans="1:18" x14ac:dyDescent="0.2">
      <c r="A3" s="156"/>
      <c r="B3" s="156"/>
      <c r="C3" s="156"/>
      <c r="D3" s="156"/>
      <c r="E3" s="156"/>
    </row>
    <row r="4" spans="1:18" x14ac:dyDescent="0.2">
      <c r="A4" s="156"/>
      <c r="B4" s="156"/>
      <c r="C4" s="156"/>
      <c r="D4" s="156"/>
      <c r="E4" s="156"/>
    </row>
    <row r="5" spans="1:18" x14ac:dyDescent="0.2">
      <c r="A5" s="156"/>
      <c r="B5" s="156"/>
      <c r="C5" s="156"/>
      <c r="D5" s="156"/>
      <c r="E5" s="156"/>
    </row>
    <row r="6" spans="1:18" x14ac:dyDescent="0.2">
      <c r="A6" s="157"/>
      <c r="B6" s="157"/>
      <c r="C6" s="157"/>
      <c r="D6" s="157"/>
      <c r="E6" s="157"/>
      <c r="F6" s="119">
        <v>2002</v>
      </c>
      <c r="G6" s="119">
        <v>2003</v>
      </c>
      <c r="H6" s="119">
        <v>2004</v>
      </c>
      <c r="I6" s="119">
        <v>2005</v>
      </c>
      <c r="J6" s="119">
        <v>2006</v>
      </c>
      <c r="K6" s="119">
        <v>2007</v>
      </c>
      <c r="L6" s="119">
        <v>2008</v>
      </c>
      <c r="M6" s="119">
        <v>2009</v>
      </c>
      <c r="N6" s="119">
        <v>2010</v>
      </c>
    </row>
    <row r="7" spans="1:18" ht="13.5" customHeight="1" x14ac:dyDescent="0.2">
      <c r="A7" s="158" t="s">
        <v>109</v>
      </c>
      <c r="B7" s="159"/>
      <c r="C7" s="160"/>
      <c r="D7" s="160"/>
      <c r="E7" s="160"/>
      <c r="F7" s="126"/>
      <c r="G7" s="126"/>
      <c r="H7" s="126"/>
      <c r="I7" s="126"/>
      <c r="J7" s="126"/>
      <c r="K7" s="126"/>
      <c r="L7" s="126"/>
      <c r="M7" s="126"/>
      <c r="N7" s="126"/>
      <c r="P7" s="74"/>
      <c r="Q7" s="74"/>
      <c r="R7" s="74"/>
    </row>
    <row r="8" spans="1:18" s="47" customFormat="1" ht="10.5" customHeight="1" x14ac:dyDescent="0.2">
      <c r="A8" s="79"/>
      <c r="B8" s="161" t="s">
        <v>48</v>
      </c>
      <c r="C8" s="162"/>
      <c r="D8" s="162"/>
      <c r="E8" s="162"/>
      <c r="F8" s="70"/>
      <c r="G8" s="70"/>
      <c r="H8" s="70"/>
      <c r="I8" s="70"/>
      <c r="J8" s="70"/>
      <c r="K8" s="70"/>
      <c r="L8" s="70"/>
      <c r="M8" s="70"/>
      <c r="N8" s="70"/>
      <c r="P8" s="79"/>
      <c r="Q8" s="79"/>
      <c r="R8" s="79"/>
    </row>
    <row r="9" spans="1:18" ht="10.5" customHeight="1" x14ac:dyDescent="0.2">
      <c r="A9" s="79"/>
      <c r="B9" s="79"/>
      <c r="C9" s="163" t="s">
        <v>108</v>
      </c>
      <c r="D9" s="162"/>
      <c r="E9" s="162"/>
      <c r="F9" s="124">
        <v>1567</v>
      </c>
      <c r="G9" s="124">
        <v>1584</v>
      </c>
      <c r="H9" s="124">
        <v>1571</v>
      </c>
      <c r="I9" s="124">
        <v>1744</v>
      </c>
      <c r="J9" s="164">
        <v>1750</v>
      </c>
      <c r="K9" s="124">
        <v>1735</v>
      </c>
      <c r="L9" s="124">
        <v>1743</v>
      </c>
      <c r="M9" s="124">
        <v>1826.0139999999999</v>
      </c>
      <c r="N9" s="124">
        <v>1896.0429999999999</v>
      </c>
      <c r="P9" s="74"/>
      <c r="Q9" s="74"/>
      <c r="R9" s="74"/>
    </row>
    <row r="10" spans="1:18" ht="10.5" customHeight="1" x14ac:dyDescent="0.2">
      <c r="A10" s="79"/>
      <c r="B10" s="79"/>
      <c r="C10" s="161" t="s">
        <v>49</v>
      </c>
      <c r="D10" s="162"/>
      <c r="E10" s="162"/>
      <c r="F10" s="70">
        <v>188</v>
      </c>
      <c r="G10" s="70">
        <v>189</v>
      </c>
      <c r="H10" s="70" t="s">
        <v>21</v>
      </c>
      <c r="I10" s="70" t="s">
        <v>21</v>
      </c>
      <c r="J10" s="70" t="s">
        <v>21</v>
      </c>
      <c r="K10" s="70" t="s">
        <v>21</v>
      </c>
      <c r="L10" s="70" t="s">
        <v>21</v>
      </c>
      <c r="M10" s="70" t="s">
        <v>21</v>
      </c>
      <c r="N10" s="70" t="s">
        <v>21</v>
      </c>
      <c r="P10" s="74"/>
      <c r="Q10" s="74"/>
      <c r="R10" s="74"/>
    </row>
    <row r="11" spans="1:18" ht="10.5" customHeight="1" x14ac:dyDescent="0.2">
      <c r="A11" s="79"/>
      <c r="B11" s="161" t="s">
        <v>50</v>
      </c>
      <c r="C11" s="162"/>
      <c r="D11" s="162"/>
      <c r="E11" s="162"/>
      <c r="F11" s="112"/>
      <c r="G11" s="112"/>
      <c r="H11" s="112"/>
      <c r="I11" s="112"/>
      <c r="J11" s="112"/>
      <c r="K11" s="112"/>
      <c r="L11" s="112"/>
      <c r="M11" s="112"/>
      <c r="N11" s="112"/>
      <c r="P11" s="74"/>
      <c r="Q11" s="74"/>
      <c r="R11" s="74"/>
    </row>
    <row r="12" spans="1:18" ht="10.5" customHeight="1" x14ac:dyDescent="0.2">
      <c r="A12" s="79"/>
      <c r="B12" s="79"/>
      <c r="C12" s="161" t="s">
        <v>49</v>
      </c>
      <c r="D12" s="162"/>
      <c r="E12" s="162"/>
      <c r="F12" s="70" t="s">
        <v>21</v>
      </c>
      <c r="G12" s="70" t="s">
        <v>21</v>
      </c>
      <c r="H12" s="70">
        <v>189</v>
      </c>
      <c r="I12" s="70" t="s">
        <v>21</v>
      </c>
      <c r="J12" s="70" t="s">
        <v>21</v>
      </c>
      <c r="K12" s="70" t="s">
        <v>21</v>
      </c>
      <c r="L12" s="70" t="s">
        <v>21</v>
      </c>
      <c r="M12" s="70" t="s">
        <v>21</v>
      </c>
      <c r="N12" s="70" t="s">
        <v>21</v>
      </c>
      <c r="P12" s="74"/>
      <c r="Q12" s="74"/>
      <c r="R12" s="74"/>
    </row>
    <row r="13" spans="1:18" ht="10.5" customHeight="1" x14ac:dyDescent="0.2">
      <c r="A13" s="79"/>
      <c r="B13" s="161" t="s">
        <v>17</v>
      </c>
      <c r="C13" s="161"/>
      <c r="D13" s="162"/>
      <c r="E13" s="162"/>
      <c r="F13" s="124">
        <v>1755</v>
      </c>
      <c r="G13" s="124">
        <v>1773</v>
      </c>
      <c r="H13" s="124">
        <v>1760</v>
      </c>
      <c r="I13" s="124">
        <v>1744</v>
      </c>
      <c r="J13" s="164">
        <v>1750</v>
      </c>
      <c r="K13" s="124">
        <v>1735</v>
      </c>
      <c r="L13" s="124">
        <v>1743</v>
      </c>
      <c r="M13" s="124">
        <v>1826.0139999999999</v>
      </c>
      <c r="N13" s="124">
        <f>SUM(N9:N12)</f>
        <v>1896.0429999999999</v>
      </c>
      <c r="P13" s="74"/>
      <c r="Q13" s="74"/>
      <c r="R13" s="74"/>
    </row>
    <row r="14" spans="1:18" ht="12.75" customHeight="1" x14ac:dyDescent="0.2">
      <c r="A14" s="161" t="s">
        <v>110</v>
      </c>
      <c r="B14" s="162"/>
      <c r="C14" s="162"/>
      <c r="D14" s="162"/>
      <c r="E14" s="162"/>
      <c r="F14" s="79"/>
      <c r="G14" s="79"/>
      <c r="H14" s="79"/>
      <c r="I14" s="79"/>
      <c r="J14" s="79"/>
      <c r="K14" s="79"/>
      <c r="L14" s="79"/>
      <c r="M14" s="79"/>
      <c r="N14" s="79"/>
      <c r="P14" s="74"/>
      <c r="Q14" s="74"/>
      <c r="R14" s="74"/>
    </row>
    <row r="15" spans="1:18" ht="10.5" customHeight="1" x14ac:dyDescent="0.2">
      <c r="A15" s="165"/>
      <c r="B15" s="166" t="s">
        <v>52</v>
      </c>
      <c r="C15" s="167"/>
      <c r="D15" s="167"/>
      <c r="E15" s="167"/>
      <c r="F15" s="70">
        <v>4</v>
      </c>
      <c r="G15" s="70">
        <v>3</v>
      </c>
      <c r="H15" s="70">
        <v>1</v>
      </c>
      <c r="I15" s="70">
        <v>0</v>
      </c>
      <c r="J15" s="76">
        <v>0</v>
      </c>
      <c r="K15" s="70">
        <v>0</v>
      </c>
      <c r="L15" s="70">
        <v>2</v>
      </c>
      <c r="M15" s="70">
        <v>2</v>
      </c>
      <c r="N15" s="70">
        <v>2</v>
      </c>
      <c r="P15" s="74"/>
      <c r="Q15" s="105"/>
      <c r="R15" s="74"/>
    </row>
    <row r="16" spans="1:18" ht="10.5" customHeight="1" x14ac:dyDescent="0.2">
      <c r="A16" s="165"/>
      <c r="B16" s="166" t="s">
        <v>53</v>
      </c>
      <c r="C16" s="167"/>
      <c r="D16" s="167"/>
      <c r="E16" s="167"/>
      <c r="F16" s="70">
        <v>6</v>
      </c>
      <c r="G16" s="70">
        <v>8</v>
      </c>
      <c r="H16" s="70">
        <v>12</v>
      </c>
      <c r="I16" s="70">
        <v>10</v>
      </c>
      <c r="J16" s="76">
        <v>11</v>
      </c>
      <c r="K16" s="70">
        <v>12</v>
      </c>
      <c r="L16" s="70">
        <v>12</v>
      </c>
      <c r="M16" s="70">
        <v>12</v>
      </c>
      <c r="N16" s="70">
        <v>12</v>
      </c>
      <c r="P16" s="74"/>
      <c r="Q16" s="105"/>
      <c r="R16" s="74"/>
    </row>
    <row r="17" spans="1:20" ht="10.5" customHeight="1" x14ac:dyDescent="0.2">
      <c r="A17" s="165"/>
      <c r="B17" s="166" t="s">
        <v>17</v>
      </c>
      <c r="C17" s="167"/>
      <c r="D17" s="167"/>
      <c r="E17" s="167"/>
      <c r="F17" s="70">
        <v>11</v>
      </c>
      <c r="G17" s="70">
        <v>11</v>
      </c>
      <c r="H17" s="70">
        <v>13</v>
      </c>
      <c r="I17" s="70">
        <v>10</v>
      </c>
      <c r="J17" s="70">
        <v>11</v>
      </c>
      <c r="K17" s="70">
        <v>12</v>
      </c>
      <c r="L17" s="70">
        <v>14</v>
      </c>
      <c r="M17" s="70">
        <v>14</v>
      </c>
      <c r="N17" s="70">
        <f>SUM(N15:N16)</f>
        <v>14</v>
      </c>
      <c r="P17" s="74"/>
      <c r="Q17" s="74"/>
      <c r="R17" s="74"/>
    </row>
    <row r="18" spans="1:20" ht="13.5" customHeight="1" x14ac:dyDescent="0.2">
      <c r="A18" s="168"/>
      <c r="B18" s="168" t="s">
        <v>122</v>
      </c>
      <c r="C18" s="162"/>
      <c r="D18" s="162"/>
      <c r="E18" s="162"/>
      <c r="F18" s="70">
        <v>-6</v>
      </c>
      <c r="G18" s="70">
        <v>-6</v>
      </c>
      <c r="H18" s="70">
        <v>-6</v>
      </c>
      <c r="I18" s="70">
        <v>-5</v>
      </c>
      <c r="J18" s="70">
        <v>-6</v>
      </c>
      <c r="K18" s="70">
        <v>-6</v>
      </c>
      <c r="L18" s="70">
        <v>-7</v>
      </c>
      <c r="M18" s="70">
        <v>-7</v>
      </c>
      <c r="N18" s="70">
        <f>-N17/2</f>
        <v>-7</v>
      </c>
      <c r="P18" s="74"/>
      <c r="Q18" s="74"/>
      <c r="R18" s="74"/>
    </row>
    <row r="19" spans="1:20" ht="24.75" customHeight="1" x14ac:dyDescent="0.2">
      <c r="A19" s="257" t="s">
        <v>54</v>
      </c>
      <c r="B19" s="247"/>
      <c r="C19" s="247"/>
      <c r="D19" s="169"/>
      <c r="E19" s="169"/>
      <c r="F19" s="127">
        <v>1761</v>
      </c>
      <c r="G19" s="127">
        <v>1779</v>
      </c>
      <c r="H19" s="127">
        <v>1766</v>
      </c>
      <c r="I19" s="127">
        <v>1749</v>
      </c>
      <c r="J19" s="127">
        <v>1756</v>
      </c>
      <c r="K19" s="127">
        <v>1741</v>
      </c>
      <c r="L19" s="127">
        <v>1750</v>
      </c>
      <c r="M19" s="127">
        <v>1833.0139999999999</v>
      </c>
      <c r="N19" s="127">
        <f>N13+N17+N18</f>
        <v>1903.0429999999999</v>
      </c>
      <c r="P19" s="74"/>
      <c r="Q19" s="74"/>
      <c r="R19" s="74"/>
    </row>
    <row r="20" spans="1:20" ht="10.5" customHeight="1" x14ac:dyDescent="0.2">
      <c r="A20" s="170" t="s">
        <v>123</v>
      </c>
      <c r="B20" s="170"/>
      <c r="C20" s="171"/>
      <c r="D20" s="171"/>
      <c r="E20" s="171"/>
      <c r="F20" s="128">
        <v>99.7</v>
      </c>
      <c r="G20" s="128">
        <v>99.7</v>
      </c>
      <c r="H20" s="128">
        <v>88.9</v>
      </c>
      <c r="I20" s="128">
        <v>99.7</v>
      </c>
      <c r="J20" s="128">
        <v>99.7</v>
      </c>
      <c r="K20" s="128">
        <v>99.7</v>
      </c>
      <c r="L20" s="128">
        <v>99.6</v>
      </c>
      <c r="M20" s="128">
        <v>99.618115300810572</v>
      </c>
      <c r="N20" s="128">
        <f>N13/N19*100</f>
        <v>99.632168059260877</v>
      </c>
      <c r="P20" s="74"/>
      <c r="Q20" s="74"/>
      <c r="R20" s="74"/>
    </row>
    <row r="21" spans="1:20" ht="13.5" customHeight="1" x14ac:dyDescent="0.2">
      <c r="A21" s="161" t="s">
        <v>55</v>
      </c>
      <c r="B21" s="162"/>
      <c r="C21" s="162"/>
      <c r="D21" s="162"/>
      <c r="E21" s="162"/>
      <c r="F21" s="70"/>
      <c r="G21" s="70"/>
      <c r="H21" s="70"/>
      <c r="I21" s="70"/>
      <c r="J21" s="70"/>
      <c r="K21" s="70"/>
      <c r="L21" s="70"/>
      <c r="M21" s="70"/>
      <c r="N21" s="70"/>
      <c r="P21" s="74"/>
      <c r="Q21" s="74"/>
      <c r="R21" s="74"/>
    </row>
    <row r="22" spans="1:20" ht="10.5" customHeight="1" x14ac:dyDescent="0.2">
      <c r="A22" s="165"/>
      <c r="B22" s="166" t="s">
        <v>56</v>
      </c>
      <c r="C22" s="172"/>
      <c r="D22" s="172"/>
      <c r="E22" s="172"/>
      <c r="F22" s="70">
        <v>16</v>
      </c>
      <c r="G22" s="70">
        <v>30</v>
      </c>
      <c r="H22" s="70">
        <v>17</v>
      </c>
      <c r="I22" s="70">
        <v>26</v>
      </c>
      <c r="J22" s="76">
        <v>25</v>
      </c>
      <c r="K22" s="70">
        <v>18</v>
      </c>
      <c r="L22" s="70">
        <v>25</v>
      </c>
      <c r="M22" s="70">
        <v>25</v>
      </c>
      <c r="N22" s="70">
        <v>25</v>
      </c>
      <c r="P22" s="105"/>
      <c r="Q22" s="74"/>
      <c r="R22" s="74"/>
    </row>
    <row r="23" spans="1:20" ht="10.5" customHeight="1" x14ac:dyDescent="0.2">
      <c r="A23" s="165"/>
      <c r="B23" s="166" t="s">
        <v>57</v>
      </c>
      <c r="C23" s="172"/>
      <c r="D23" s="172"/>
      <c r="E23" s="172"/>
      <c r="F23" s="70">
        <v>2</v>
      </c>
      <c r="G23" s="70">
        <v>1</v>
      </c>
      <c r="H23" s="70">
        <v>1</v>
      </c>
      <c r="I23" s="70">
        <v>2</v>
      </c>
      <c r="J23" s="76">
        <v>1</v>
      </c>
      <c r="K23" s="70">
        <v>1</v>
      </c>
      <c r="L23" s="70">
        <v>1</v>
      </c>
      <c r="M23" s="101">
        <v>0.8</v>
      </c>
      <c r="N23" s="101">
        <v>0.74</v>
      </c>
      <c r="P23" s="74"/>
      <c r="Q23" s="74"/>
      <c r="R23" s="74"/>
    </row>
    <row r="24" spans="1:20" ht="26.25" customHeight="1" x14ac:dyDescent="0.2">
      <c r="A24" s="258" t="s">
        <v>58</v>
      </c>
      <c r="B24" s="259"/>
      <c r="C24" s="259"/>
      <c r="D24" s="173"/>
      <c r="E24" s="173"/>
      <c r="F24" s="129">
        <v>1779</v>
      </c>
      <c r="G24" s="129">
        <v>1810</v>
      </c>
      <c r="H24" s="129">
        <v>1785</v>
      </c>
      <c r="I24" s="129">
        <v>1777</v>
      </c>
      <c r="J24" s="129">
        <v>1782</v>
      </c>
      <c r="K24" s="129">
        <v>1760</v>
      </c>
      <c r="L24" s="129">
        <v>1776</v>
      </c>
      <c r="M24" s="129">
        <v>1858.8139999999999</v>
      </c>
      <c r="N24" s="129">
        <f>N19+N22+N23</f>
        <v>1928.7829999999999</v>
      </c>
      <c r="P24" s="74"/>
      <c r="Q24" s="74"/>
      <c r="R24" s="74"/>
    </row>
    <row r="25" spans="1:20" x14ac:dyDescent="0.2">
      <c r="A25" s="174" t="s">
        <v>107</v>
      </c>
      <c r="P25" s="74"/>
      <c r="Q25" s="74"/>
      <c r="R25" s="74"/>
    </row>
    <row r="28" spans="1:20" x14ac:dyDescent="0.2">
      <c r="T28" s="91"/>
    </row>
    <row r="29" spans="1:20" x14ac:dyDescent="0.2">
      <c r="T29" s="91"/>
    </row>
    <row r="30" spans="1:20" x14ac:dyDescent="0.2">
      <c r="T30" s="92"/>
    </row>
    <row r="31" spans="1:20" x14ac:dyDescent="0.2">
      <c r="C31" s="105"/>
      <c r="T31" s="91"/>
    </row>
    <row r="32" spans="1:20" x14ac:dyDescent="0.2">
      <c r="T32" s="91"/>
    </row>
    <row r="33" spans="20:20" x14ac:dyDescent="0.2">
      <c r="T33" s="91"/>
    </row>
    <row r="34" spans="20:20" x14ac:dyDescent="0.2">
      <c r="T34" s="91"/>
    </row>
    <row r="35" spans="20:20" x14ac:dyDescent="0.2">
      <c r="T35" s="91"/>
    </row>
    <row r="36" spans="20:20" x14ac:dyDescent="0.2">
      <c r="T36" s="91"/>
    </row>
    <row r="37" spans="20:20" x14ac:dyDescent="0.2">
      <c r="T37" s="91"/>
    </row>
    <row r="38" spans="20:20" x14ac:dyDescent="0.2">
      <c r="T38" s="91"/>
    </row>
  </sheetData>
  <mergeCells count="2">
    <mergeCell ref="A19:C19"/>
    <mergeCell ref="A24:C24"/>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indexed="52"/>
  </sheetPr>
  <dimension ref="A2:P29"/>
  <sheetViews>
    <sheetView workbookViewId="0">
      <selection activeCell="C29" sqref="C29"/>
    </sheetView>
  </sheetViews>
  <sheetFormatPr defaultRowHeight="12.75" x14ac:dyDescent="0.2"/>
  <cols>
    <col min="1" max="1" width="2.28515625" style="74" customWidth="1"/>
    <col min="2" max="2" width="2.7109375" style="74" customWidth="1"/>
    <col min="3" max="3" width="21.42578125" style="74" customWidth="1"/>
    <col min="4" max="4" width="13.5703125" style="74" hidden="1" customWidth="1"/>
    <col min="5" max="5" width="4.28515625" style="74" hidden="1" customWidth="1"/>
    <col min="6" max="6" width="4.85546875" style="74" customWidth="1"/>
    <col min="7" max="14" width="5" style="74" customWidth="1"/>
    <col min="15" max="16384" width="9.140625" style="2"/>
  </cols>
  <sheetData>
    <row r="2" spans="1:14" ht="15.75" x14ac:dyDescent="0.2">
      <c r="A2" s="234" t="s">
        <v>198</v>
      </c>
      <c r="B2" s="156"/>
      <c r="C2" s="156"/>
      <c r="D2" s="156"/>
      <c r="E2" s="156"/>
    </row>
    <row r="3" spans="1:14" x14ac:dyDescent="0.2">
      <c r="A3" s="156"/>
      <c r="B3" s="156"/>
      <c r="C3" s="156"/>
      <c r="D3" s="156"/>
      <c r="E3" s="156"/>
    </row>
    <row r="4" spans="1:14" x14ac:dyDescent="0.2">
      <c r="A4" s="156"/>
      <c r="B4" s="156"/>
      <c r="C4" s="156"/>
      <c r="D4" s="156"/>
      <c r="E4" s="156"/>
    </row>
    <row r="6" spans="1:14" x14ac:dyDescent="0.2">
      <c r="A6" s="118"/>
      <c r="B6" s="118"/>
      <c r="C6" s="118"/>
      <c r="D6" s="118"/>
      <c r="E6" s="118"/>
      <c r="F6" s="118">
        <v>2002</v>
      </c>
      <c r="G6" s="118">
        <v>2003</v>
      </c>
      <c r="H6" s="118">
        <v>2004</v>
      </c>
      <c r="I6" s="118">
        <v>2005</v>
      </c>
      <c r="J6" s="118">
        <v>2006</v>
      </c>
      <c r="K6" s="118">
        <v>2007</v>
      </c>
      <c r="L6" s="118">
        <v>2008</v>
      </c>
      <c r="M6" s="118">
        <v>2009</v>
      </c>
      <c r="N6" s="118">
        <v>2010</v>
      </c>
    </row>
    <row r="7" spans="1:14" ht="13.5" customHeight="1" x14ac:dyDescent="0.2">
      <c r="A7" s="158" t="s">
        <v>161</v>
      </c>
      <c r="B7" s="206"/>
      <c r="C7" s="206"/>
      <c r="D7" s="206"/>
      <c r="E7" s="206"/>
      <c r="F7" s="130"/>
      <c r="G7" s="130"/>
      <c r="H7" s="130"/>
      <c r="I7" s="130"/>
      <c r="J7" s="130"/>
      <c r="K7" s="130"/>
      <c r="L7" s="130"/>
      <c r="M7" s="130"/>
      <c r="N7" s="130"/>
    </row>
    <row r="8" spans="1:14" s="47" customFormat="1" ht="10.5" customHeight="1" x14ac:dyDescent="0.2">
      <c r="A8" s="79"/>
      <c r="B8" s="161" t="s">
        <v>48</v>
      </c>
      <c r="C8" s="162"/>
      <c r="D8" s="162"/>
      <c r="E8" s="162"/>
      <c r="F8" s="112"/>
      <c r="G8" s="112"/>
      <c r="H8" s="112"/>
      <c r="I8" s="112"/>
      <c r="J8" s="112"/>
      <c r="K8" s="112"/>
      <c r="L8" s="112"/>
      <c r="M8" s="112"/>
      <c r="N8" s="112"/>
    </row>
    <row r="9" spans="1:14" ht="10.5" customHeight="1" x14ac:dyDescent="0.2">
      <c r="A9" s="79"/>
      <c r="B9" s="79"/>
      <c r="C9" s="161" t="s">
        <v>108</v>
      </c>
      <c r="D9" s="162"/>
      <c r="E9" s="162"/>
      <c r="F9" s="71">
        <v>225.5</v>
      </c>
      <c r="G9" s="71">
        <v>238.3</v>
      </c>
      <c r="H9" s="71">
        <v>233.3</v>
      </c>
      <c r="I9" s="71">
        <v>255.5</v>
      </c>
      <c r="J9" s="72">
        <v>257.5</v>
      </c>
      <c r="K9" s="71">
        <v>256.5</v>
      </c>
      <c r="L9" s="71">
        <v>259.2</v>
      </c>
      <c r="M9" s="71">
        <v>271.67099999999999</v>
      </c>
      <c r="N9" s="71">
        <v>278.94400000000002</v>
      </c>
    </row>
    <row r="10" spans="1:14" ht="10.5" customHeight="1" x14ac:dyDescent="0.2">
      <c r="A10" s="79"/>
      <c r="B10" s="79"/>
      <c r="C10" s="161" t="s">
        <v>49</v>
      </c>
      <c r="D10" s="162"/>
      <c r="E10" s="162"/>
      <c r="F10" s="71">
        <v>26.6</v>
      </c>
      <c r="G10" s="71">
        <v>29</v>
      </c>
      <c r="H10" s="71" t="s">
        <v>21</v>
      </c>
      <c r="I10" s="71" t="s">
        <v>21</v>
      </c>
      <c r="J10" s="71" t="s">
        <v>21</v>
      </c>
      <c r="K10" s="71" t="s">
        <v>21</v>
      </c>
      <c r="L10" s="71" t="s">
        <v>21</v>
      </c>
      <c r="M10" s="71" t="s">
        <v>21</v>
      </c>
      <c r="N10" s="71" t="s">
        <v>21</v>
      </c>
    </row>
    <row r="11" spans="1:14" ht="10.5" customHeight="1" x14ac:dyDescent="0.2">
      <c r="A11" s="79"/>
      <c r="B11" s="161" t="s">
        <v>50</v>
      </c>
      <c r="C11" s="162"/>
      <c r="D11" s="162"/>
      <c r="E11" s="162"/>
      <c r="F11" s="131"/>
      <c r="G11" s="131"/>
      <c r="H11" s="131"/>
      <c r="I11" s="131"/>
      <c r="J11" s="131"/>
      <c r="K11" s="131"/>
      <c r="L11" s="131"/>
      <c r="M11" s="131"/>
      <c r="N11" s="131"/>
    </row>
    <row r="12" spans="1:14" ht="10.5" customHeight="1" x14ac:dyDescent="0.2">
      <c r="A12" s="79"/>
      <c r="B12" s="79"/>
      <c r="C12" s="161" t="s">
        <v>49</v>
      </c>
      <c r="D12" s="162"/>
      <c r="E12" s="162"/>
      <c r="F12" s="71" t="s">
        <v>21</v>
      </c>
      <c r="G12" s="71" t="s">
        <v>21</v>
      </c>
      <c r="H12" s="71">
        <v>29</v>
      </c>
      <c r="I12" s="71" t="s">
        <v>21</v>
      </c>
      <c r="J12" s="71" t="s">
        <v>21</v>
      </c>
      <c r="K12" s="71" t="s">
        <v>21</v>
      </c>
      <c r="L12" s="71" t="s">
        <v>21</v>
      </c>
      <c r="M12" s="71" t="s">
        <v>21</v>
      </c>
      <c r="N12" s="71" t="s">
        <v>21</v>
      </c>
    </row>
    <row r="13" spans="1:14" ht="10.5" customHeight="1" x14ac:dyDescent="0.2">
      <c r="A13" s="79"/>
      <c r="B13" s="161" t="s">
        <v>17</v>
      </c>
      <c r="C13" s="162"/>
      <c r="D13" s="162"/>
      <c r="E13" s="162"/>
      <c r="F13" s="71">
        <v>252.1</v>
      </c>
      <c r="G13" s="71">
        <v>267.3</v>
      </c>
      <c r="H13" s="71">
        <v>262.3</v>
      </c>
      <c r="I13" s="71">
        <v>255.5</v>
      </c>
      <c r="J13" s="71">
        <v>257.5</v>
      </c>
      <c r="K13" s="71">
        <v>256.5</v>
      </c>
      <c r="L13" s="71">
        <v>259.2</v>
      </c>
      <c r="M13" s="71">
        <v>271.67099999999999</v>
      </c>
      <c r="N13" s="71">
        <f>SUM(N9:N12)</f>
        <v>278.94400000000002</v>
      </c>
    </row>
    <row r="14" spans="1:14" ht="13.5" customHeight="1" x14ac:dyDescent="0.2">
      <c r="A14" s="161" t="s">
        <v>160</v>
      </c>
      <c r="B14" s="162"/>
      <c r="C14" s="162"/>
      <c r="D14" s="162"/>
      <c r="E14" s="162"/>
      <c r="F14" s="71"/>
      <c r="G14" s="71"/>
      <c r="H14" s="71"/>
      <c r="I14" s="71"/>
      <c r="J14" s="71"/>
      <c r="K14" s="71"/>
      <c r="L14" s="71"/>
      <c r="M14" s="71"/>
      <c r="N14" s="71"/>
    </row>
    <row r="15" spans="1:14" ht="10.5" customHeight="1" x14ac:dyDescent="0.2">
      <c r="A15" s="79"/>
      <c r="B15" s="166" t="s">
        <v>52</v>
      </c>
      <c r="C15" s="167"/>
      <c r="D15" s="167"/>
      <c r="E15" s="167"/>
      <c r="F15" s="71">
        <v>0.6</v>
      </c>
      <c r="G15" s="71">
        <v>0.3</v>
      </c>
      <c r="H15" s="71">
        <v>0.1</v>
      </c>
      <c r="I15" s="71">
        <v>0</v>
      </c>
      <c r="J15" s="72">
        <v>0.1</v>
      </c>
      <c r="K15" s="71">
        <v>0</v>
      </c>
      <c r="L15" s="71">
        <v>0.4</v>
      </c>
      <c r="M15" s="71">
        <v>0.29755631665474636</v>
      </c>
      <c r="N15" s="71">
        <v>0.29423805261800501</v>
      </c>
    </row>
    <row r="16" spans="1:14" ht="10.5" customHeight="1" x14ac:dyDescent="0.2">
      <c r="A16" s="79"/>
      <c r="B16" s="166" t="s">
        <v>53</v>
      </c>
      <c r="C16" s="167"/>
      <c r="D16" s="167"/>
      <c r="E16" s="167"/>
      <c r="F16" s="71">
        <v>1</v>
      </c>
      <c r="G16" s="71">
        <v>1.2</v>
      </c>
      <c r="H16" s="71">
        <v>1.7</v>
      </c>
      <c r="I16" s="71">
        <v>1.5</v>
      </c>
      <c r="J16" s="72">
        <v>1.6</v>
      </c>
      <c r="K16" s="71">
        <v>1.8</v>
      </c>
      <c r="L16" s="71">
        <v>1.8</v>
      </c>
      <c r="M16" s="71">
        <v>1.7853378999284781</v>
      </c>
      <c r="N16" s="71">
        <v>1.7654283157080299</v>
      </c>
    </row>
    <row r="17" spans="1:16" ht="10.5" customHeight="1" x14ac:dyDescent="0.2">
      <c r="A17" s="79"/>
      <c r="B17" s="161" t="s">
        <v>17</v>
      </c>
      <c r="C17" s="162"/>
      <c r="D17" s="162"/>
      <c r="E17" s="162"/>
      <c r="F17" s="71">
        <v>1.6</v>
      </c>
      <c r="G17" s="71">
        <v>1.5</v>
      </c>
      <c r="H17" s="71">
        <v>1.8</v>
      </c>
      <c r="I17" s="71">
        <v>1.5</v>
      </c>
      <c r="J17" s="71">
        <v>1.7</v>
      </c>
      <c r="K17" s="71">
        <v>1.8</v>
      </c>
      <c r="L17" s="71">
        <v>2.2000000000000002</v>
      </c>
      <c r="M17" s="71">
        <v>2.0828942165832247</v>
      </c>
      <c r="N17" s="71">
        <f>SUM(N15:N16)</f>
        <v>2.059666368326035</v>
      </c>
    </row>
    <row r="18" spans="1:16" ht="13.5" customHeight="1" x14ac:dyDescent="0.2">
      <c r="A18" s="161"/>
      <c r="B18" s="161" t="s">
        <v>124</v>
      </c>
      <c r="C18" s="162"/>
      <c r="D18" s="162"/>
      <c r="E18" s="162"/>
      <c r="F18" s="71">
        <v>-0.8</v>
      </c>
      <c r="G18" s="71">
        <v>-0.8</v>
      </c>
      <c r="H18" s="71">
        <v>-0.9</v>
      </c>
      <c r="I18" s="71">
        <v>-0.8</v>
      </c>
      <c r="J18" s="71">
        <v>-0.8</v>
      </c>
      <c r="K18" s="71">
        <v>-0.9</v>
      </c>
      <c r="L18" s="71">
        <v>-1.1000000000000001</v>
      </c>
      <c r="M18" s="71">
        <v>-1.0414471082916124</v>
      </c>
      <c r="N18" s="71">
        <f>-N17/2</f>
        <v>-1.0298331841630175</v>
      </c>
    </row>
    <row r="19" spans="1:16" ht="24" customHeight="1" x14ac:dyDescent="0.2">
      <c r="A19" s="260" t="s">
        <v>59</v>
      </c>
      <c r="B19" s="261"/>
      <c r="C19" s="261"/>
      <c r="D19" s="169"/>
      <c r="E19" s="169"/>
      <c r="F19" s="131">
        <v>252.9</v>
      </c>
      <c r="G19" s="131">
        <v>268.10000000000002</v>
      </c>
      <c r="H19" s="131">
        <v>263.2</v>
      </c>
      <c r="I19" s="131">
        <v>256.3</v>
      </c>
      <c r="J19" s="131">
        <v>258.3</v>
      </c>
      <c r="K19" s="131">
        <v>257.39999999999998</v>
      </c>
      <c r="L19" s="131">
        <v>260.3</v>
      </c>
      <c r="M19" s="131">
        <v>272.7124471082916</v>
      </c>
      <c r="N19" s="131">
        <f>N13+N17+N18</f>
        <v>279.97383318416303</v>
      </c>
    </row>
    <row r="20" spans="1:16" ht="21.75" customHeight="1" x14ac:dyDescent="0.2">
      <c r="A20" s="262" t="s">
        <v>60</v>
      </c>
      <c r="B20" s="261"/>
      <c r="C20" s="261"/>
      <c r="D20" s="171"/>
      <c r="E20" s="171"/>
      <c r="F20" s="71">
        <v>99.7</v>
      </c>
      <c r="G20" s="71">
        <v>99.7</v>
      </c>
      <c r="H20" s="71">
        <v>88.6</v>
      </c>
      <c r="I20" s="71">
        <v>99.7</v>
      </c>
      <c r="J20" s="71">
        <v>99.7</v>
      </c>
      <c r="K20" s="71">
        <v>99.7</v>
      </c>
      <c r="L20" s="71">
        <v>99.6</v>
      </c>
      <c r="M20" s="71">
        <v>99.618115300810587</v>
      </c>
      <c r="N20" s="71">
        <f>N9/N19*100</f>
        <v>99.632168059260877</v>
      </c>
    </row>
    <row r="21" spans="1:16" ht="13.5" customHeight="1" x14ac:dyDescent="0.2">
      <c r="A21" s="161" t="s">
        <v>55</v>
      </c>
      <c r="B21" s="79"/>
      <c r="C21" s="162"/>
      <c r="D21" s="162"/>
      <c r="E21" s="162"/>
      <c r="F21" s="71"/>
      <c r="G21" s="71"/>
      <c r="H21" s="71"/>
      <c r="I21" s="71"/>
      <c r="J21" s="71"/>
      <c r="K21" s="71"/>
      <c r="L21" s="71"/>
      <c r="M21" s="71"/>
      <c r="N21" s="71"/>
    </row>
    <row r="22" spans="1:16" ht="10.5" customHeight="1" x14ac:dyDescent="0.2">
      <c r="A22" s="166"/>
      <c r="B22" s="166" t="s">
        <v>56</v>
      </c>
      <c r="C22" s="167"/>
      <c r="D22" s="167"/>
      <c r="E22" s="167"/>
      <c r="F22" s="71">
        <v>1.6</v>
      </c>
      <c r="G22" s="71">
        <v>3</v>
      </c>
      <c r="H22" s="71">
        <v>2.6</v>
      </c>
      <c r="I22" s="71">
        <v>3.8</v>
      </c>
      <c r="J22" s="72">
        <v>3.7</v>
      </c>
      <c r="K22" s="71">
        <v>2.7</v>
      </c>
      <c r="L22" s="71">
        <v>3.7</v>
      </c>
      <c r="M22" s="71">
        <v>3.7</v>
      </c>
      <c r="N22" s="71">
        <v>3.7</v>
      </c>
      <c r="P22" s="80"/>
    </row>
    <row r="23" spans="1:16" ht="10.5" customHeight="1" x14ac:dyDescent="0.2">
      <c r="A23" s="166"/>
      <c r="B23" s="166" t="s">
        <v>57</v>
      </c>
      <c r="C23" s="167"/>
      <c r="D23" s="167"/>
      <c r="E23" s="167"/>
      <c r="F23" s="71">
        <v>0.2</v>
      </c>
      <c r="G23" s="71">
        <v>0.3</v>
      </c>
      <c r="H23" s="71">
        <v>0.3</v>
      </c>
      <c r="I23" s="71">
        <v>0.2</v>
      </c>
      <c r="J23" s="72">
        <v>0.2</v>
      </c>
      <c r="K23" s="71">
        <v>0.2</v>
      </c>
      <c r="L23" s="71">
        <v>0.1</v>
      </c>
      <c r="M23" s="71">
        <v>0.1</v>
      </c>
      <c r="N23" s="71">
        <v>0.112</v>
      </c>
    </row>
    <row r="24" spans="1:16" ht="15" customHeight="1" x14ac:dyDescent="0.2">
      <c r="A24" s="195" t="s">
        <v>61</v>
      </c>
      <c r="B24" s="173"/>
      <c r="C24" s="173"/>
      <c r="D24" s="173"/>
      <c r="E24" s="173"/>
      <c r="F24" s="132">
        <v>254.7</v>
      </c>
      <c r="G24" s="132">
        <v>271.39999999999998</v>
      </c>
      <c r="H24" s="132">
        <v>266.10000000000002</v>
      </c>
      <c r="I24" s="132">
        <v>260.3</v>
      </c>
      <c r="J24" s="132">
        <v>262.2</v>
      </c>
      <c r="K24" s="132">
        <v>260.3</v>
      </c>
      <c r="L24" s="132">
        <v>264.10000000000002</v>
      </c>
      <c r="M24" s="132">
        <v>276.51244710829161</v>
      </c>
      <c r="N24" s="132">
        <f>N19+N22+N23</f>
        <v>283.78583318416304</v>
      </c>
    </row>
    <row r="25" spans="1:16" ht="12" customHeight="1" x14ac:dyDescent="0.2">
      <c r="A25" s="174" t="s">
        <v>107</v>
      </c>
      <c r="B25" s="166"/>
      <c r="C25" s="167"/>
      <c r="D25" s="167"/>
      <c r="E25" s="167"/>
      <c r="F25" s="71"/>
      <c r="G25" s="71"/>
      <c r="H25" s="71"/>
      <c r="I25" s="71"/>
      <c r="J25" s="72"/>
      <c r="K25" s="71"/>
      <c r="L25" s="71"/>
      <c r="M25" s="71"/>
      <c r="N25" s="71"/>
    </row>
    <row r="26" spans="1:16" ht="34.5" customHeight="1" x14ac:dyDescent="0.2">
      <c r="A26" s="263" t="s">
        <v>150</v>
      </c>
      <c r="B26" s="263"/>
      <c r="C26" s="263"/>
      <c r="D26" s="263"/>
      <c r="E26" s="263"/>
      <c r="F26" s="263"/>
      <c r="G26" s="263"/>
      <c r="H26" s="263"/>
      <c r="I26" s="263"/>
      <c r="J26" s="263"/>
      <c r="K26" s="263"/>
      <c r="L26" s="263"/>
      <c r="M26" s="263"/>
      <c r="N26" s="263"/>
    </row>
    <row r="29" spans="1:16" x14ac:dyDescent="0.2">
      <c r="C29" s="105"/>
    </row>
  </sheetData>
  <mergeCells count="3">
    <mergeCell ref="A19:C19"/>
    <mergeCell ref="A20:C20"/>
    <mergeCell ref="A26:N26"/>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indexed="52"/>
  </sheetPr>
  <dimension ref="A2:U30"/>
  <sheetViews>
    <sheetView workbookViewId="0"/>
  </sheetViews>
  <sheetFormatPr defaultRowHeight="12.75" x14ac:dyDescent="0.2"/>
  <cols>
    <col min="1" max="1" width="23.85546875" style="74" customWidth="1"/>
    <col min="2" max="5" width="4.28515625" style="74" hidden="1" customWidth="1"/>
    <col min="6" max="14" width="5.140625" style="74" customWidth="1"/>
    <col min="15" max="16384" width="9.140625" style="2"/>
  </cols>
  <sheetData>
    <row r="2" spans="1:21" ht="15.75" x14ac:dyDescent="0.2">
      <c r="A2" s="234" t="s">
        <v>199</v>
      </c>
      <c r="B2" s="156"/>
      <c r="C2" s="156"/>
      <c r="D2" s="156"/>
      <c r="E2" s="156"/>
    </row>
    <row r="3" spans="1:21" x14ac:dyDescent="0.2">
      <c r="A3" s="156"/>
      <c r="B3" s="156"/>
      <c r="C3" s="156"/>
      <c r="D3" s="156"/>
      <c r="E3" s="156"/>
    </row>
    <row r="4" spans="1:21" x14ac:dyDescent="0.2">
      <c r="A4" s="156"/>
      <c r="B4" s="156"/>
      <c r="C4" s="156"/>
      <c r="D4" s="156"/>
      <c r="E4" s="156"/>
    </row>
    <row r="5" spans="1:21" x14ac:dyDescent="0.2">
      <c r="A5" s="156"/>
      <c r="B5" s="156"/>
      <c r="C5" s="156"/>
      <c r="D5" s="156"/>
      <c r="E5" s="156"/>
      <c r="P5" s="74"/>
      <c r="Q5" s="74"/>
      <c r="R5" s="74"/>
      <c r="S5" s="74"/>
    </row>
    <row r="6" spans="1:21" x14ac:dyDescent="0.2">
      <c r="A6" s="192"/>
      <c r="B6" s="192"/>
      <c r="C6" s="192"/>
      <c r="D6" s="192"/>
      <c r="E6" s="192"/>
      <c r="F6" s="133">
        <v>2002</v>
      </c>
      <c r="G6" s="133">
        <v>2003</v>
      </c>
      <c r="H6" s="133">
        <v>2004</v>
      </c>
      <c r="I6" s="133">
        <v>2005</v>
      </c>
      <c r="J6" s="133">
        <v>2006</v>
      </c>
      <c r="K6" s="133">
        <v>2007</v>
      </c>
      <c r="L6" s="133">
        <v>2008</v>
      </c>
      <c r="M6" s="133">
        <v>2009</v>
      </c>
      <c r="N6" s="133">
        <v>2010</v>
      </c>
      <c r="P6" s="74"/>
      <c r="Q6" s="74"/>
      <c r="R6" s="74"/>
      <c r="S6" s="74"/>
    </row>
    <row r="7" spans="1:21" ht="13.5" customHeight="1" x14ac:dyDescent="0.2">
      <c r="A7" s="162" t="s">
        <v>161</v>
      </c>
      <c r="B7" s="162"/>
      <c r="C7" s="162"/>
      <c r="D7" s="162"/>
      <c r="E7" s="162"/>
      <c r="F7" s="71"/>
      <c r="G7" s="71"/>
      <c r="H7" s="71"/>
      <c r="I7" s="71"/>
      <c r="J7" s="72"/>
      <c r="K7" s="71"/>
      <c r="L7" s="71"/>
      <c r="M7" s="71"/>
      <c r="N7" s="71"/>
      <c r="P7" s="74"/>
      <c r="Q7" s="74"/>
      <c r="R7" s="74"/>
      <c r="S7" s="74"/>
    </row>
    <row r="8" spans="1:21" s="47" customFormat="1" ht="10.5" customHeight="1" x14ac:dyDescent="0.2">
      <c r="A8" s="186" t="s">
        <v>130</v>
      </c>
      <c r="B8" s="162"/>
      <c r="C8" s="162"/>
      <c r="D8" s="162"/>
      <c r="E8" s="162"/>
      <c r="F8" s="71">
        <v>179.3</v>
      </c>
      <c r="G8" s="71">
        <v>177.7</v>
      </c>
      <c r="H8" s="71">
        <v>175.8</v>
      </c>
      <c r="I8" s="71">
        <v>178</v>
      </c>
      <c r="J8" s="72">
        <v>179.3</v>
      </c>
      <c r="K8" s="71">
        <v>179.8</v>
      </c>
      <c r="L8" s="71">
        <v>177.1</v>
      </c>
      <c r="M8" s="71">
        <v>173.011</v>
      </c>
      <c r="N8" s="71">
        <v>181.19800000000001</v>
      </c>
      <c r="P8" s="235"/>
      <c r="Q8" s="236"/>
      <c r="R8" s="236"/>
      <c r="S8" s="236"/>
      <c r="T8" s="65"/>
      <c r="U8" s="65"/>
    </row>
    <row r="9" spans="1:21" ht="13.5" customHeight="1" x14ac:dyDescent="0.2">
      <c r="A9" s="162" t="s">
        <v>160</v>
      </c>
      <c r="B9" s="162"/>
      <c r="C9" s="162"/>
      <c r="D9" s="162"/>
      <c r="E9" s="162"/>
      <c r="F9" s="71"/>
      <c r="G9" s="71"/>
      <c r="H9" s="71"/>
      <c r="I9" s="71"/>
      <c r="J9" s="72"/>
      <c r="K9" s="71"/>
      <c r="L9" s="71"/>
      <c r="M9" s="71"/>
      <c r="N9" s="71"/>
      <c r="P9" s="74"/>
      <c r="Q9" s="74"/>
      <c r="R9" s="74"/>
      <c r="S9" s="74"/>
    </row>
    <row r="10" spans="1:21" ht="10.5" customHeight="1" x14ac:dyDescent="0.2">
      <c r="A10" s="186" t="s">
        <v>52</v>
      </c>
      <c r="B10" s="186"/>
      <c r="C10" s="186"/>
      <c r="D10" s="186"/>
      <c r="E10" s="186"/>
      <c r="F10" s="71">
        <v>1</v>
      </c>
      <c r="G10" s="71">
        <v>1.1000000000000001</v>
      </c>
      <c r="H10" s="71">
        <v>1.2</v>
      </c>
      <c r="I10" s="72">
        <v>2.5</v>
      </c>
      <c r="J10" s="72">
        <v>2.2000000000000002</v>
      </c>
      <c r="K10" s="71">
        <v>2.1</v>
      </c>
      <c r="L10" s="71">
        <v>0.7</v>
      </c>
      <c r="M10" s="71">
        <v>0.7</v>
      </c>
      <c r="N10" s="71">
        <v>0.7</v>
      </c>
      <c r="P10" s="74"/>
      <c r="Q10" s="74"/>
      <c r="R10" s="74"/>
      <c r="S10" s="74"/>
      <c r="T10" s="74"/>
    </row>
    <row r="11" spans="1:21" ht="10.5" customHeight="1" x14ac:dyDescent="0.2">
      <c r="A11" s="186" t="s">
        <v>53</v>
      </c>
      <c r="B11" s="186"/>
      <c r="C11" s="186"/>
      <c r="D11" s="186"/>
      <c r="E11" s="186"/>
      <c r="F11" s="71">
        <v>1</v>
      </c>
      <c r="G11" s="71">
        <v>0.9</v>
      </c>
      <c r="H11" s="71">
        <v>1</v>
      </c>
      <c r="I11" s="72">
        <v>1</v>
      </c>
      <c r="J11" s="72">
        <v>1.4</v>
      </c>
      <c r="K11" s="71">
        <v>1.4</v>
      </c>
      <c r="L11" s="71">
        <v>1.4</v>
      </c>
      <c r="M11" s="71">
        <v>1.4</v>
      </c>
      <c r="N11" s="71">
        <v>1.4</v>
      </c>
      <c r="P11" s="74"/>
      <c r="Q11" s="74"/>
      <c r="R11" s="74"/>
      <c r="S11" s="74"/>
      <c r="T11" s="74"/>
    </row>
    <row r="12" spans="1:21" ht="10.5" customHeight="1" x14ac:dyDescent="0.2">
      <c r="A12" s="186" t="s">
        <v>17</v>
      </c>
      <c r="B12" s="162"/>
      <c r="C12" s="162"/>
      <c r="D12" s="162"/>
      <c r="E12" s="162"/>
      <c r="F12" s="71">
        <v>2</v>
      </c>
      <c r="G12" s="71">
        <v>2</v>
      </c>
      <c r="H12" s="71">
        <v>2.2000000000000002</v>
      </c>
      <c r="I12" s="71">
        <v>3.5</v>
      </c>
      <c r="J12" s="72">
        <v>3.5</v>
      </c>
      <c r="K12" s="71">
        <v>3.5</v>
      </c>
      <c r="L12" s="71">
        <v>2.1</v>
      </c>
      <c r="M12" s="71">
        <v>2.0999999999999996</v>
      </c>
      <c r="N12" s="71">
        <f>SUM(N10:N11)</f>
        <v>2.0999999999999996</v>
      </c>
      <c r="P12" s="74"/>
      <c r="Q12" s="74"/>
      <c r="R12" s="74"/>
      <c r="S12" s="74"/>
      <c r="T12" s="74"/>
    </row>
    <row r="13" spans="1:21" x14ac:dyDescent="0.2">
      <c r="A13" s="186" t="s">
        <v>162</v>
      </c>
      <c r="B13" s="162"/>
      <c r="C13" s="162"/>
      <c r="D13" s="162"/>
      <c r="E13" s="162"/>
      <c r="F13" s="71">
        <v>-1</v>
      </c>
      <c r="G13" s="71">
        <v>-1</v>
      </c>
      <c r="H13" s="71">
        <v>-1.1000000000000001</v>
      </c>
      <c r="I13" s="71">
        <v>-1.7</v>
      </c>
      <c r="J13" s="72">
        <v>-1.8</v>
      </c>
      <c r="K13" s="71">
        <v>-1.7</v>
      </c>
      <c r="L13" s="71">
        <v>-1</v>
      </c>
      <c r="M13" s="71">
        <v>-1.0499999999999998</v>
      </c>
      <c r="N13" s="71">
        <f>-N12/2</f>
        <v>-1.0499999999999998</v>
      </c>
      <c r="P13" s="74"/>
      <c r="Q13" s="74"/>
      <c r="R13" s="74"/>
      <c r="S13" s="74"/>
      <c r="T13" s="74"/>
    </row>
    <row r="14" spans="1:21" ht="26.25" customHeight="1" x14ac:dyDescent="0.2">
      <c r="A14" s="169" t="s">
        <v>63</v>
      </c>
      <c r="B14" s="169"/>
      <c r="C14" s="169"/>
      <c r="D14" s="169"/>
      <c r="E14" s="169"/>
      <c r="F14" s="131">
        <v>180.3</v>
      </c>
      <c r="G14" s="131">
        <v>178.7</v>
      </c>
      <c r="H14" s="131">
        <v>176.9</v>
      </c>
      <c r="I14" s="131">
        <v>179.7</v>
      </c>
      <c r="J14" s="89">
        <v>181.1</v>
      </c>
      <c r="K14" s="131">
        <v>181.5</v>
      </c>
      <c r="L14" s="131">
        <v>178.1</v>
      </c>
      <c r="M14" s="131">
        <v>174.06099999999998</v>
      </c>
      <c r="N14" s="131">
        <f>N8+N12+N13</f>
        <v>182.24799999999999</v>
      </c>
      <c r="P14" s="74"/>
      <c r="Q14" s="74"/>
      <c r="R14" s="74"/>
      <c r="S14" s="74"/>
      <c r="T14" s="74"/>
    </row>
    <row r="15" spans="1:21" x14ac:dyDescent="0.2">
      <c r="A15" s="171" t="s">
        <v>64</v>
      </c>
      <c r="B15" s="171"/>
      <c r="C15" s="171"/>
      <c r="D15" s="171"/>
      <c r="E15" s="171"/>
      <c r="F15" s="71"/>
      <c r="G15" s="71"/>
      <c r="H15" s="71"/>
      <c r="I15" s="71"/>
      <c r="J15" s="72"/>
      <c r="K15" s="71"/>
      <c r="L15" s="71"/>
      <c r="M15" s="71"/>
      <c r="N15" s="71"/>
      <c r="P15" s="74"/>
      <c r="Q15" s="74"/>
      <c r="R15" s="74"/>
      <c r="S15" s="74"/>
    </row>
    <row r="16" spans="1:21" x14ac:dyDescent="0.2">
      <c r="A16" s="171" t="s">
        <v>65</v>
      </c>
      <c r="B16" s="171"/>
      <c r="C16" s="171"/>
      <c r="D16" s="171"/>
      <c r="E16" s="171"/>
      <c r="F16" s="128">
        <v>99.5</v>
      </c>
      <c r="G16" s="128">
        <v>99.4</v>
      </c>
      <c r="H16" s="128">
        <v>99.4</v>
      </c>
      <c r="I16" s="128">
        <v>99</v>
      </c>
      <c r="J16" s="135">
        <v>99</v>
      </c>
      <c r="K16" s="128">
        <v>99.1</v>
      </c>
      <c r="L16" s="128">
        <v>99.4</v>
      </c>
      <c r="M16" s="128">
        <v>99.396763203704467</v>
      </c>
      <c r="N16" s="128">
        <f>N8/N14*100</f>
        <v>99.423861990255048</v>
      </c>
      <c r="P16" s="74"/>
      <c r="Q16" s="74"/>
      <c r="R16" s="74"/>
      <c r="S16" s="74"/>
    </row>
    <row r="17" spans="1:19" x14ac:dyDescent="0.2">
      <c r="A17" s="162" t="s">
        <v>116</v>
      </c>
      <c r="B17" s="162"/>
      <c r="C17" s="162"/>
      <c r="D17" s="162"/>
      <c r="E17" s="162"/>
      <c r="F17" s="71">
        <v>4.8</v>
      </c>
      <c r="G17" s="71">
        <v>4.9000000000000004</v>
      </c>
      <c r="H17" s="71">
        <v>4.5999999999999996</v>
      </c>
      <c r="I17" s="72">
        <v>4.9000000000000004</v>
      </c>
      <c r="J17" s="72">
        <v>3.4</v>
      </c>
      <c r="K17" s="72">
        <v>2.9</v>
      </c>
      <c r="L17" s="71">
        <v>3.7</v>
      </c>
      <c r="M17" s="71">
        <v>3.9</v>
      </c>
      <c r="N17" s="71">
        <v>2.948</v>
      </c>
      <c r="P17" s="74"/>
      <c r="Q17" s="74"/>
      <c r="R17" s="74"/>
      <c r="S17" s="74"/>
    </row>
    <row r="18" spans="1:19" x14ac:dyDescent="0.2">
      <c r="A18" s="162" t="s">
        <v>117</v>
      </c>
      <c r="B18" s="162"/>
      <c r="C18" s="162"/>
      <c r="D18" s="162"/>
      <c r="E18" s="162"/>
      <c r="F18" s="71">
        <v>-17.7</v>
      </c>
      <c r="G18" s="71">
        <v>-16</v>
      </c>
      <c r="H18" s="71">
        <v>-16.600000000000001</v>
      </c>
      <c r="I18" s="72">
        <v>-16.2</v>
      </c>
      <c r="J18" s="72">
        <v>-17.8</v>
      </c>
      <c r="K18" s="71">
        <v>-15.9</v>
      </c>
      <c r="L18" s="71">
        <v>-13.1</v>
      </c>
      <c r="M18" s="71">
        <v>-14.147</v>
      </c>
      <c r="N18" s="71">
        <v>-14.273999999999999</v>
      </c>
      <c r="P18" s="74"/>
      <c r="Q18" s="74"/>
      <c r="R18" s="74"/>
      <c r="S18" s="74"/>
    </row>
    <row r="19" spans="1:19" x14ac:dyDescent="0.2">
      <c r="A19" s="189" t="s">
        <v>66</v>
      </c>
      <c r="B19" s="186"/>
      <c r="C19" s="186"/>
      <c r="D19" s="186"/>
      <c r="E19" s="186"/>
      <c r="F19" s="71">
        <v>-1.6</v>
      </c>
      <c r="G19" s="71">
        <v>-3</v>
      </c>
      <c r="H19" s="71">
        <v>-2.6</v>
      </c>
      <c r="I19" s="72">
        <v>-3.8</v>
      </c>
      <c r="J19" s="72">
        <v>-3.7</v>
      </c>
      <c r="K19" s="71">
        <v>-2.7</v>
      </c>
      <c r="L19" s="71">
        <v>-3.7</v>
      </c>
      <c r="M19" s="71">
        <v>-3.7</v>
      </c>
      <c r="N19" s="71">
        <v>-3.7</v>
      </c>
      <c r="P19" s="105"/>
      <c r="Q19" s="74"/>
      <c r="R19" s="74"/>
      <c r="S19" s="74"/>
    </row>
    <row r="20" spans="1:19" ht="26.25" customHeight="1" x14ac:dyDescent="0.2">
      <c r="A20" s="173" t="s">
        <v>67</v>
      </c>
      <c r="B20" s="173"/>
      <c r="C20" s="173"/>
      <c r="D20" s="173"/>
      <c r="E20" s="173"/>
      <c r="F20" s="132">
        <v>165.8</v>
      </c>
      <c r="G20" s="132">
        <v>164.6</v>
      </c>
      <c r="H20" s="132">
        <v>162.4</v>
      </c>
      <c r="I20" s="132">
        <v>164.6</v>
      </c>
      <c r="J20" s="136">
        <v>163.1</v>
      </c>
      <c r="K20" s="122" t="s">
        <v>101</v>
      </c>
      <c r="L20" s="132">
        <v>165</v>
      </c>
      <c r="M20" s="132">
        <v>160.114</v>
      </c>
      <c r="N20" s="132">
        <f>N14+N17+N18+N19</f>
        <v>167.22200000000001</v>
      </c>
      <c r="P20" s="74"/>
      <c r="Q20" s="74"/>
      <c r="R20" s="74"/>
      <c r="S20" s="74"/>
    </row>
    <row r="21" spans="1:19" x14ac:dyDescent="0.2">
      <c r="A21" s="205" t="s">
        <v>141</v>
      </c>
      <c r="B21" s="205"/>
      <c r="C21" s="205"/>
      <c r="D21" s="205"/>
      <c r="E21" s="205"/>
      <c r="P21" s="74"/>
      <c r="Q21" s="74"/>
      <c r="R21" s="74"/>
      <c r="S21" s="74"/>
    </row>
    <row r="22" spans="1:19" x14ac:dyDescent="0.2">
      <c r="P22" s="74"/>
      <c r="Q22" s="74"/>
      <c r="R22" s="74"/>
      <c r="S22" s="74"/>
    </row>
    <row r="23" spans="1:19" x14ac:dyDescent="0.2">
      <c r="P23" s="74"/>
      <c r="Q23" s="74"/>
      <c r="R23" s="74"/>
      <c r="S23" s="74"/>
    </row>
    <row r="30" spans="1:19" x14ac:dyDescent="0.2">
      <c r="A30"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enableFormatConditionsCalculation="0">
    <tabColor indexed="52"/>
  </sheetPr>
  <dimension ref="A2:U29"/>
  <sheetViews>
    <sheetView workbookViewId="0"/>
  </sheetViews>
  <sheetFormatPr defaultRowHeight="12.75" x14ac:dyDescent="0.2"/>
  <cols>
    <col min="1" max="1" width="23.5703125" style="74" customWidth="1"/>
    <col min="2" max="5" width="3.7109375" style="74" hidden="1" customWidth="1"/>
    <col min="6" max="6" width="11.140625" style="74" hidden="1" customWidth="1"/>
    <col min="7" max="8" width="0" style="74" hidden="1" customWidth="1"/>
    <col min="9" max="9" width="10.42578125" style="74" hidden="1" customWidth="1"/>
    <col min="10" max="10" width="7.7109375" style="74" hidden="1" customWidth="1"/>
    <col min="11" max="11" width="5.5703125" style="74" hidden="1" customWidth="1"/>
    <col min="12" max="12" width="10.42578125" style="74" customWidth="1"/>
    <col min="13" max="13" width="7.7109375" style="74" customWidth="1"/>
    <col min="14" max="14" width="5.5703125" style="74" customWidth="1"/>
    <col min="15" max="15" width="10.42578125" style="74" customWidth="1"/>
    <col min="16" max="16" width="7.7109375" style="74" customWidth="1"/>
    <col min="17" max="17" width="5.5703125" style="74" customWidth="1"/>
    <col min="18" max="18" width="9.140625" style="2"/>
    <col min="19" max="19" width="46" style="2" customWidth="1"/>
    <col min="20" max="16384" width="9.140625" style="2"/>
  </cols>
  <sheetData>
    <row r="2" spans="1:21" ht="15.75" x14ac:dyDescent="0.2">
      <c r="A2" s="234" t="s">
        <v>200</v>
      </c>
      <c r="B2" s="156"/>
      <c r="C2" s="156"/>
      <c r="D2" s="156"/>
      <c r="E2" s="156"/>
    </row>
    <row r="3" spans="1:21" x14ac:dyDescent="0.2">
      <c r="A3" s="156"/>
      <c r="B3" s="156"/>
      <c r="C3" s="156"/>
      <c r="D3" s="156"/>
      <c r="E3" s="156"/>
    </row>
    <row r="4" spans="1:21" x14ac:dyDescent="0.2">
      <c r="A4" s="156"/>
      <c r="B4" s="156"/>
      <c r="C4" s="156"/>
      <c r="D4" s="156"/>
      <c r="E4" s="156"/>
    </row>
    <row r="5" spans="1:21" x14ac:dyDescent="0.2">
      <c r="A5" s="157"/>
      <c r="B5" s="157"/>
      <c r="C5" s="157"/>
      <c r="D5" s="157"/>
      <c r="E5" s="157"/>
      <c r="F5" s="237">
        <v>2007</v>
      </c>
      <c r="G5" s="237"/>
      <c r="H5" s="237"/>
      <c r="I5" s="264">
        <v>2008</v>
      </c>
      <c r="J5" s="264"/>
      <c r="K5" s="264"/>
      <c r="L5" s="264">
        <v>2009</v>
      </c>
      <c r="M5" s="264"/>
      <c r="N5" s="264"/>
      <c r="O5" s="264">
        <v>2010</v>
      </c>
      <c r="P5" s="264"/>
      <c r="Q5" s="264"/>
    </row>
    <row r="6" spans="1:21" ht="22.5" customHeight="1" x14ac:dyDescent="0.2">
      <c r="A6" s="196"/>
      <c r="B6" s="196"/>
      <c r="C6" s="196"/>
      <c r="D6" s="196"/>
      <c r="E6" s="196"/>
      <c r="F6" s="98" t="s">
        <v>68</v>
      </c>
      <c r="G6" s="98" t="s">
        <v>80</v>
      </c>
      <c r="H6" s="98" t="s">
        <v>10</v>
      </c>
      <c r="I6" s="98" t="s">
        <v>68</v>
      </c>
      <c r="J6" s="98" t="s">
        <v>80</v>
      </c>
      <c r="K6" s="98" t="s">
        <v>10</v>
      </c>
      <c r="L6" s="98" t="s">
        <v>68</v>
      </c>
      <c r="M6" s="98" t="s">
        <v>80</v>
      </c>
      <c r="N6" s="98" t="s">
        <v>10</v>
      </c>
      <c r="O6" s="98" t="s">
        <v>68</v>
      </c>
      <c r="P6" s="98" t="s">
        <v>80</v>
      </c>
      <c r="Q6" s="98" t="s">
        <v>10</v>
      </c>
    </row>
    <row r="7" spans="1:21" x14ac:dyDescent="0.2">
      <c r="A7" s="169" t="s">
        <v>161</v>
      </c>
      <c r="B7" s="200"/>
      <c r="C7" s="200"/>
      <c r="D7" s="200"/>
      <c r="E7" s="200"/>
      <c r="F7" s="134"/>
      <c r="G7" s="134"/>
      <c r="H7" s="134"/>
      <c r="I7" s="134"/>
      <c r="J7" s="134"/>
      <c r="K7" s="134"/>
      <c r="L7" s="134"/>
      <c r="M7" s="134"/>
      <c r="N7" s="134"/>
      <c r="O7" s="134"/>
      <c r="P7" s="134"/>
      <c r="Q7" s="134"/>
    </row>
    <row r="8" spans="1:21" s="47" customFormat="1" ht="13.5" customHeight="1" x14ac:dyDescent="0.2">
      <c r="A8" s="186" t="s">
        <v>62</v>
      </c>
      <c r="B8" s="169"/>
      <c r="C8" s="169"/>
      <c r="D8" s="169"/>
      <c r="E8" s="169"/>
      <c r="F8" s="188">
        <v>65.099999999999994</v>
      </c>
      <c r="G8" s="112">
        <v>72.400000000000006</v>
      </c>
      <c r="H8" s="112">
        <v>137.5</v>
      </c>
      <c r="I8" s="89">
        <v>58.4</v>
      </c>
      <c r="J8" s="93">
        <v>76.2</v>
      </c>
      <c r="K8" s="93">
        <v>134.6</v>
      </c>
      <c r="L8" s="89">
        <v>60.2</v>
      </c>
      <c r="M8" s="93">
        <v>73.865000000000009</v>
      </c>
      <c r="N8" s="93">
        <v>134.065</v>
      </c>
      <c r="O8" s="89">
        <v>59.812000000000005</v>
      </c>
      <c r="P8" s="93">
        <v>74.908000000000001</v>
      </c>
      <c r="Q8" s="93">
        <v>134.721</v>
      </c>
      <c r="S8" s="235"/>
    </row>
    <row r="9" spans="1:21" ht="13.5" customHeight="1" x14ac:dyDescent="0.25">
      <c r="A9" s="186" t="s">
        <v>50</v>
      </c>
      <c r="B9" s="162"/>
      <c r="C9" s="162"/>
      <c r="D9" s="162"/>
      <c r="E9" s="162"/>
      <c r="F9" s="76"/>
      <c r="G9" s="70"/>
      <c r="H9" s="70"/>
      <c r="I9" s="72"/>
      <c r="J9" s="75"/>
      <c r="K9" s="75"/>
      <c r="L9" s="72"/>
      <c r="M9" s="75"/>
      <c r="N9" s="75"/>
      <c r="O9" s="72"/>
      <c r="P9" s="75"/>
      <c r="Q9" s="75"/>
      <c r="S9" s="74"/>
      <c r="U9" s="66"/>
    </row>
    <row r="10" spans="1:21" ht="10.5" customHeight="1" x14ac:dyDescent="0.2">
      <c r="A10" s="190" t="s">
        <v>102</v>
      </c>
      <c r="B10" s="162"/>
      <c r="C10" s="162"/>
      <c r="D10" s="162"/>
      <c r="E10" s="162"/>
      <c r="F10" s="76">
        <v>0.5</v>
      </c>
      <c r="G10" s="70">
        <v>1.5</v>
      </c>
      <c r="H10" s="70">
        <v>2</v>
      </c>
      <c r="I10" s="72">
        <v>0.3</v>
      </c>
      <c r="J10" s="75">
        <v>1</v>
      </c>
      <c r="K10" s="75">
        <v>1.3</v>
      </c>
      <c r="L10" s="72">
        <v>0.3</v>
      </c>
      <c r="M10" s="75">
        <v>1</v>
      </c>
      <c r="N10" s="75">
        <v>1.3</v>
      </c>
      <c r="O10" s="72">
        <v>0.3</v>
      </c>
      <c r="P10" s="75">
        <v>1</v>
      </c>
      <c r="Q10" s="75">
        <v>1.3</v>
      </c>
      <c r="S10" s="74"/>
    </row>
    <row r="11" spans="1:21" ht="22.5" x14ac:dyDescent="0.2">
      <c r="A11" s="190" t="s">
        <v>69</v>
      </c>
      <c r="B11" s="162"/>
      <c r="C11" s="162"/>
      <c r="D11" s="162"/>
      <c r="E11" s="162"/>
      <c r="F11" s="76">
        <v>1.9</v>
      </c>
      <c r="G11" s="70">
        <v>0</v>
      </c>
      <c r="H11" s="70">
        <v>1.9</v>
      </c>
      <c r="I11" s="72">
        <v>1.9</v>
      </c>
      <c r="J11" s="75">
        <v>0</v>
      </c>
      <c r="K11" s="75">
        <v>1.9</v>
      </c>
      <c r="L11" s="72">
        <v>1.9</v>
      </c>
      <c r="M11" s="75">
        <v>0</v>
      </c>
      <c r="N11" s="75">
        <v>1.9</v>
      </c>
      <c r="O11" s="72">
        <v>1.9</v>
      </c>
      <c r="P11" s="75">
        <v>0</v>
      </c>
      <c r="Q11" s="75">
        <v>1.9</v>
      </c>
      <c r="S11" s="74"/>
    </row>
    <row r="12" spans="1:21" ht="10.5" customHeight="1" x14ac:dyDescent="0.2">
      <c r="A12" s="190" t="s">
        <v>70</v>
      </c>
      <c r="B12" s="162"/>
      <c r="C12" s="162"/>
      <c r="D12" s="162"/>
      <c r="E12" s="162"/>
      <c r="F12" s="76">
        <v>3.7</v>
      </c>
      <c r="G12" s="70">
        <v>0</v>
      </c>
      <c r="H12" s="70">
        <v>3.7</v>
      </c>
      <c r="I12" s="72">
        <v>3.7</v>
      </c>
      <c r="J12" s="75">
        <v>0</v>
      </c>
      <c r="K12" s="75">
        <v>3.7</v>
      </c>
      <c r="L12" s="72">
        <v>3.7</v>
      </c>
      <c r="M12" s="75">
        <v>0</v>
      </c>
      <c r="N12" s="75">
        <v>3.7</v>
      </c>
      <c r="O12" s="72">
        <v>3.7</v>
      </c>
      <c r="P12" s="75">
        <v>0</v>
      </c>
      <c r="Q12" s="75">
        <v>3.7</v>
      </c>
      <c r="S12" s="74"/>
    </row>
    <row r="13" spans="1:21" ht="13.5" customHeight="1" x14ac:dyDescent="0.2">
      <c r="A13" s="201" t="s">
        <v>17</v>
      </c>
      <c r="B13" s="169"/>
      <c r="C13" s="169"/>
      <c r="D13" s="169"/>
      <c r="E13" s="169"/>
      <c r="F13" s="188">
        <v>69.7</v>
      </c>
      <c r="G13" s="112">
        <v>75.400000000000006</v>
      </c>
      <c r="H13" s="112">
        <v>145.1</v>
      </c>
      <c r="I13" s="89">
        <v>64.3</v>
      </c>
      <c r="J13" s="93">
        <v>77.2</v>
      </c>
      <c r="K13" s="93">
        <v>141.5</v>
      </c>
      <c r="L13" s="89">
        <v>66.099999999999994</v>
      </c>
      <c r="M13" s="89">
        <v>74.865000000000009</v>
      </c>
      <c r="N13" s="89">
        <v>140.965</v>
      </c>
      <c r="O13" s="89">
        <f t="shared" ref="O13:Q13" si="0">SUM(O8:O12)</f>
        <v>65.712000000000003</v>
      </c>
      <c r="P13" s="89">
        <f t="shared" si="0"/>
        <v>75.908000000000001</v>
      </c>
      <c r="Q13" s="89">
        <f t="shared" si="0"/>
        <v>141.62100000000001</v>
      </c>
      <c r="S13" s="74"/>
    </row>
    <row r="14" spans="1:21" ht="15" customHeight="1" x14ac:dyDescent="0.2">
      <c r="A14" s="169" t="s">
        <v>160</v>
      </c>
      <c r="B14" s="169"/>
      <c r="C14" s="169"/>
      <c r="D14" s="169"/>
      <c r="E14" s="169"/>
      <c r="F14" s="188"/>
      <c r="G14" s="112"/>
      <c r="H14" s="112"/>
      <c r="I14" s="89"/>
      <c r="J14" s="93"/>
      <c r="K14" s="93"/>
      <c r="L14" s="89"/>
      <c r="M14" s="93"/>
      <c r="N14" s="93"/>
      <c r="O14" s="89"/>
      <c r="P14" s="93"/>
      <c r="Q14" s="93"/>
      <c r="S14" s="74"/>
    </row>
    <row r="15" spans="1:21" ht="10.5" customHeight="1" x14ac:dyDescent="0.2">
      <c r="A15" s="186" t="s">
        <v>52</v>
      </c>
      <c r="B15" s="186"/>
      <c r="C15" s="186"/>
      <c r="D15" s="186"/>
      <c r="E15" s="186"/>
      <c r="F15" s="76">
        <v>0.6</v>
      </c>
      <c r="G15" s="70">
        <v>0.9</v>
      </c>
      <c r="H15" s="70">
        <v>1.5</v>
      </c>
      <c r="I15" s="72">
        <v>1.4</v>
      </c>
      <c r="J15" s="75">
        <v>2.1</v>
      </c>
      <c r="K15" s="75">
        <v>3.5</v>
      </c>
      <c r="L15" s="72">
        <v>1.4</v>
      </c>
      <c r="M15" s="75">
        <v>2.1</v>
      </c>
      <c r="N15" s="75">
        <v>3.5</v>
      </c>
      <c r="O15" s="72">
        <v>1.4</v>
      </c>
      <c r="P15" s="75">
        <v>2.1</v>
      </c>
      <c r="Q15" s="75">
        <v>3.5</v>
      </c>
      <c r="S15" s="74"/>
    </row>
    <row r="16" spans="1:21" ht="10.5" customHeight="1" x14ac:dyDescent="0.2">
      <c r="A16" s="186" t="s">
        <v>53</v>
      </c>
      <c r="B16" s="186"/>
      <c r="C16" s="186"/>
      <c r="D16" s="186"/>
      <c r="E16" s="186"/>
      <c r="F16" s="76">
        <v>0</v>
      </c>
      <c r="G16" s="70">
        <v>0</v>
      </c>
      <c r="H16" s="70">
        <v>0</v>
      </c>
      <c r="I16" s="72">
        <v>0</v>
      </c>
      <c r="J16" s="75">
        <v>0</v>
      </c>
      <c r="K16" s="75">
        <v>0</v>
      </c>
      <c r="L16" s="72">
        <v>0</v>
      </c>
      <c r="M16" s="75">
        <v>0</v>
      </c>
      <c r="N16" s="75">
        <v>0</v>
      </c>
      <c r="O16" s="72">
        <v>0</v>
      </c>
      <c r="P16" s="75">
        <v>0</v>
      </c>
      <c r="Q16" s="75">
        <v>0</v>
      </c>
      <c r="S16" s="74"/>
    </row>
    <row r="17" spans="1:19" ht="13.5" customHeight="1" x14ac:dyDescent="0.2">
      <c r="A17" s="201" t="s">
        <v>17</v>
      </c>
      <c r="B17" s="162"/>
      <c r="C17" s="162"/>
      <c r="D17" s="162"/>
      <c r="E17" s="162"/>
      <c r="F17" s="76"/>
      <c r="G17" s="70"/>
      <c r="H17" s="70"/>
      <c r="I17" s="89">
        <v>1.4</v>
      </c>
      <c r="J17" s="93">
        <v>2.1</v>
      </c>
      <c r="K17" s="93">
        <v>3.5</v>
      </c>
      <c r="L17" s="89">
        <v>1.4</v>
      </c>
      <c r="M17" s="89">
        <v>2.1</v>
      </c>
      <c r="N17" s="89">
        <v>3.5</v>
      </c>
      <c r="O17" s="89">
        <f t="shared" ref="O17:Q17" si="1">SUM(O15:O16)</f>
        <v>1.4</v>
      </c>
      <c r="P17" s="89">
        <f t="shared" si="1"/>
        <v>2.1</v>
      </c>
      <c r="Q17" s="89">
        <f t="shared" si="1"/>
        <v>3.5</v>
      </c>
      <c r="S17" s="74"/>
    </row>
    <row r="18" spans="1:19" ht="13.5" customHeight="1" x14ac:dyDescent="0.2">
      <c r="A18" s="186" t="s">
        <v>132</v>
      </c>
      <c r="B18" s="162"/>
      <c r="C18" s="162"/>
      <c r="D18" s="162"/>
      <c r="E18" s="162"/>
      <c r="F18" s="76">
        <v>0.3</v>
      </c>
      <c r="G18" s="70">
        <v>0.5</v>
      </c>
      <c r="H18" s="70">
        <v>0.8</v>
      </c>
      <c r="I18" s="72">
        <v>-0.7</v>
      </c>
      <c r="J18" s="75">
        <v>-1</v>
      </c>
      <c r="K18" s="75">
        <v>-1.7</v>
      </c>
      <c r="L18" s="72">
        <v>-0.7</v>
      </c>
      <c r="M18" s="72">
        <v>-1.05</v>
      </c>
      <c r="N18" s="72">
        <v>-1.75</v>
      </c>
      <c r="O18" s="72">
        <f t="shared" ref="O18:Q18" si="2">-O17/2</f>
        <v>-0.7</v>
      </c>
      <c r="P18" s="72">
        <f t="shared" si="2"/>
        <v>-1.05</v>
      </c>
      <c r="Q18" s="72">
        <f t="shared" si="2"/>
        <v>-1.75</v>
      </c>
    </row>
    <row r="19" spans="1:19" ht="27" customHeight="1" x14ac:dyDescent="0.2">
      <c r="A19" s="169" t="s">
        <v>59</v>
      </c>
      <c r="B19" s="169"/>
      <c r="C19" s="169"/>
      <c r="D19" s="169"/>
      <c r="E19" s="169"/>
      <c r="F19" s="188">
        <v>70</v>
      </c>
      <c r="G19" s="112">
        <v>75.900000000000006</v>
      </c>
      <c r="H19" s="112">
        <v>145.9</v>
      </c>
      <c r="I19" s="89">
        <v>65</v>
      </c>
      <c r="J19" s="93">
        <v>78.2</v>
      </c>
      <c r="K19" s="93">
        <v>143.19999999999999</v>
      </c>
      <c r="L19" s="89">
        <v>66.8</v>
      </c>
      <c r="M19" s="89">
        <v>75.915000000000006</v>
      </c>
      <c r="N19" s="89">
        <v>142.715</v>
      </c>
      <c r="O19" s="89">
        <f t="shared" ref="O19:Q19" si="3">O13+O17+O18</f>
        <v>66.412000000000006</v>
      </c>
      <c r="P19" s="89">
        <f t="shared" si="3"/>
        <v>76.957999999999998</v>
      </c>
      <c r="Q19" s="89">
        <f t="shared" si="3"/>
        <v>143.37100000000001</v>
      </c>
    </row>
    <row r="20" spans="1:19" ht="24" customHeight="1" x14ac:dyDescent="0.2">
      <c r="A20" s="171" t="s">
        <v>60</v>
      </c>
      <c r="B20" s="171"/>
      <c r="C20" s="171"/>
      <c r="D20" s="171"/>
      <c r="E20" s="171"/>
      <c r="F20" s="202">
        <v>93</v>
      </c>
      <c r="G20" s="202">
        <v>95.4</v>
      </c>
      <c r="H20" s="202">
        <v>94.2</v>
      </c>
      <c r="I20" s="135">
        <v>89.8</v>
      </c>
      <c r="J20" s="203">
        <v>97.4</v>
      </c>
      <c r="K20" s="203">
        <v>94</v>
      </c>
      <c r="L20" s="135">
        <v>90.119760479041915</v>
      </c>
      <c r="M20" s="135">
        <v>97.29961140749522</v>
      </c>
      <c r="N20" s="135">
        <v>93.938969274428047</v>
      </c>
      <c r="O20" s="135">
        <f t="shared" ref="O20:Q20" si="4">O8/O19*100</f>
        <v>90.062036981268449</v>
      </c>
      <c r="P20" s="135">
        <f t="shared" si="4"/>
        <v>97.336209360950136</v>
      </c>
      <c r="Q20" s="135">
        <f t="shared" si="4"/>
        <v>93.966701773719933</v>
      </c>
    </row>
    <row r="21" spans="1:19" ht="15" customHeight="1" x14ac:dyDescent="0.2">
      <c r="A21" s="162" t="s">
        <v>133</v>
      </c>
      <c r="B21" s="162"/>
      <c r="C21" s="162"/>
      <c r="D21" s="162"/>
      <c r="E21" s="162"/>
      <c r="F21" s="70"/>
      <c r="G21" s="70"/>
      <c r="H21" s="70"/>
      <c r="I21" s="72">
        <v>0.1</v>
      </c>
      <c r="J21" s="73">
        <v>13</v>
      </c>
      <c r="K21" s="73">
        <v>13.1</v>
      </c>
      <c r="L21" s="72">
        <v>0.152</v>
      </c>
      <c r="M21" s="73">
        <v>13.994999999999999</v>
      </c>
      <c r="N21" s="73">
        <v>14.147</v>
      </c>
      <c r="O21" s="72">
        <v>0.16</v>
      </c>
      <c r="P21" s="73">
        <v>14.115</v>
      </c>
      <c r="Q21" s="73">
        <v>14.273999999999999</v>
      </c>
      <c r="R21" s="74"/>
    </row>
    <row r="22" spans="1:19" ht="14.25" customHeight="1" x14ac:dyDescent="0.2">
      <c r="A22" s="162" t="s">
        <v>134</v>
      </c>
      <c r="B22" s="162"/>
      <c r="C22" s="162"/>
      <c r="D22" s="162"/>
      <c r="E22" s="162"/>
      <c r="F22" s="76"/>
      <c r="G22" s="76"/>
      <c r="H22" s="76"/>
      <c r="I22" s="72">
        <v>-0.4</v>
      </c>
      <c r="J22" s="73">
        <v>-3.3</v>
      </c>
      <c r="K22" s="73">
        <v>-3.7</v>
      </c>
      <c r="L22" s="72">
        <v>-0.76600000000000001</v>
      </c>
      <c r="M22" s="73">
        <v>-3.1160000000000001</v>
      </c>
      <c r="N22" s="73">
        <v>-3.8820000000000001</v>
      </c>
      <c r="O22" s="72">
        <v>-0.48399999999999999</v>
      </c>
      <c r="P22" s="73">
        <v>-2.4649999999999999</v>
      </c>
      <c r="Q22" s="73">
        <v>-2.948</v>
      </c>
      <c r="R22" s="74"/>
    </row>
    <row r="23" spans="1:19" ht="10.5" customHeight="1" x14ac:dyDescent="0.2">
      <c r="A23" s="189" t="s">
        <v>66</v>
      </c>
      <c r="B23" s="186"/>
      <c r="C23" s="186"/>
      <c r="D23" s="186"/>
      <c r="E23" s="186"/>
      <c r="F23" s="76">
        <v>0</v>
      </c>
      <c r="G23" s="76">
        <v>0.2</v>
      </c>
      <c r="H23" s="76">
        <v>0.2</v>
      </c>
      <c r="I23" s="72">
        <v>0</v>
      </c>
      <c r="J23" s="73">
        <v>-0.1</v>
      </c>
      <c r="K23" s="73">
        <v>-0.1</v>
      </c>
      <c r="L23" s="72" t="s">
        <v>20</v>
      </c>
      <c r="M23" s="73">
        <v>-0.121</v>
      </c>
      <c r="N23" s="73">
        <v>-0.121</v>
      </c>
      <c r="O23" s="72" t="s">
        <v>20</v>
      </c>
      <c r="P23" s="73">
        <v>-0.112</v>
      </c>
      <c r="Q23" s="73">
        <v>-0.112</v>
      </c>
      <c r="R23" s="74"/>
    </row>
    <row r="24" spans="1:19" ht="15" customHeight="1" x14ac:dyDescent="0.2">
      <c r="A24" s="173" t="s">
        <v>71</v>
      </c>
      <c r="B24" s="173"/>
      <c r="C24" s="173"/>
      <c r="D24" s="173"/>
      <c r="E24" s="173"/>
      <c r="F24" s="191" t="s">
        <v>72</v>
      </c>
      <c r="G24" s="191">
        <v>88.7</v>
      </c>
      <c r="H24" s="191">
        <v>158.69999999999999</v>
      </c>
      <c r="I24" s="136">
        <v>64.7</v>
      </c>
      <c r="J24" s="204">
        <v>87.7</v>
      </c>
      <c r="K24" s="204">
        <v>152.5</v>
      </c>
      <c r="L24" s="136">
        <v>66.185999999999993</v>
      </c>
      <c r="M24" s="136">
        <v>86.673000000000016</v>
      </c>
      <c r="N24" s="136">
        <v>152.85899999999998</v>
      </c>
      <c r="O24" s="136">
        <f>SUM(O19,O21,O22,O23)</f>
        <v>66.088000000000008</v>
      </c>
      <c r="P24" s="136">
        <f>P19+P21+P22+P23</f>
        <v>88.495999999999995</v>
      </c>
      <c r="Q24" s="136">
        <f>Q19+Q21+Q22+Q23</f>
        <v>154.58500000000001</v>
      </c>
    </row>
    <row r="29" spans="1:19" x14ac:dyDescent="0.2">
      <c r="A29" s="105"/>
    </row>
  </sheetData>
  <mergeCells count="4">
    <mergeCell ref="F5:H5"/>
    <mergeCell ref="L5:N5"/>
    <mergeCell ref="I5:K5"/>
    <mergeCell ref="O5:Q5"/>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rgb="FFFF0000"/>
  </sheetPr>
  <dimension ref="A2:P23"/>
  <sheetViews>
    <sheetView workbookViewId="0"/>
  </sheetViews>
  <sheetFormatPr defaultRowHeight="12.75" x14ac:dyDescent="0.2"/>
  <cols>
    <col min="1" max="1" width="8.28515625" style="74" customWidth="1"/>
    <col min="2" max="2" width="16.28515625" style="74" customWidth="1"/>
    <col min="3" max="5" width="0" style="74" hidden="1" customWidth="1"/>
    <col min="6" max="14" width="5" style="74" customWidth="1"/>
    <col min="15" max="16384" width="9.140625" style="2"/>
  </cols>
  <sheetData>
    <row r="2" spans="1:16" x14ac:dyDescent="0.2">
      <c r="A2" s="234" t="s">
        <v>201</v>
      </c>
      <c r="B2" s="156"/>
      <c r="C2" s="156"/>
      <c r="D2" s="156"/>
      <c r="E2" s="156"/>
    </row>
    <row r="3" spans="1:16" x14ac:dyDescent="0.2">
      <c r="A3" s="156"/>
      <c r="B3" s="156"/>
      <c r="C3" s="156"/>
      <c r="D3" s="156"/>
      <c r="E3" s="156"/>
    </row>
    <row r="4" spans="1:16" x14ac:dyDescent="0.2">
      <c r="A4" s="156"/>
      <c r="B4" s="156"/>
      <c r="C4" s="156"/>
      <c r="D4" s="156"/>
      <c r="E4" s="156"/>
    </row>
    <row r="5" spans="1:16" x14ac:dyDescent="0.2">
      <c r="A5" s="156"/>
      <c r="B5" s="156"/>
      <c r="C5" s="156"/>
      <c r="D5" s="156"/>
      <c r="E5" s="156"/>
    </row>
    <row r="6" spans="1:16" x14ac:dyDescent="0.2">
      <c r="A6" s="137"/>
      <c r="B6" s="137"/>
      <c r="C6" s="137"/>
      <c r="D6" s="137"/>
      <c r="E6" s="137"/>
      <c r="F6" s="137">
        <v>2002</v>
      </c>
      <c r="G6" s="137">
        <v>2003</v>
      </c>
      <c r="H6" s="137">
        <v>2004</v>
      </c>
      <c r="I6" s="137">
        <v>2005</v>
      </c>
      <c r="J6" s="137">
        <v>2006</v>
      </c>
      <c r="K6" s="137">
        <v>2007</v>
      </c>
      <c r="L6" s="137">
        <v>2008</v>
      </c>
      <c r="M6" s="137">
        <v>2009</v>
      </c>
      <c r="N6" s="137">
        <v>2010</v>
      </c>
    </row>
    <row r="7" spans="1:16" ht="13.5" customHeight="1" x14ac:dyDescent="0.2">
      <c r="A7" s="265" t="s">
        <v>83</v>
      </c>
      <c r="B7" s="265"/>
      <c r="C7" s="184"/>
      <c r="D7" s="184"/>
      <c r="E7" s="184"/>
      <c r="F7" s="138"/>
      <c r="G7" s="138"/>
      <c r="H7" s="138"/>
      <c r="I7" s="138"/>
      <c r="J7" s="138"/>
      <c r="K7" s="138"/>
      <c r="L7" s="138"/>
      <c r="M7" s="138"/>
      <c r="N7" s="138"/>
    </row>
    <row r="8" spans="1:16" ht="10.5" customHeight="1" x14ac:dyDescent="0.2">
      <c r="A8" s="187" t="s">
        <v>0</v>
      </c>
      <c r="B8" s="161"/>
      <c r="C8" s="162"/>
      <c r="D8" s="162"/>
      <c r="E8" s="162"/>
      <c r="F8" s="71">
        <v>8.1999999999999993</v>
      </c>
      <c r="G8" s="71">
        <v>7.3</v>
      </c>
      <c r="H8" s="71">
        <v>7.2</v>
      </c>
      <c r="I8" s="71">
        <v>5.3</v>
      </c>
      <c r="J8" s="72">
        <v>3.4</v>
      </c>
      <c r="K8" s="71">
        <v>2.6</v>
      </c>
      <c r="L8" s="71">
        <v>2</v>
      </c>
      <c r="M8" s="71">
        <v>1.49873714</v>
      </c>
      <c r="N8" s="71">
        <v>1.2569999999999999</v>
      </c>
    </row>
    <row r="9" spans="1:16" ht="10.5" customHeight="1" x14ac:dyDescent="0.2">
      <c r="A9" s="187" t="s">
        <v>49</v>
      </c>
      <c r="B9" s="161"/>
      <c r="C9" s="162"/>
      <c r="D9" s="162"/>
      <c r="E9" s="162"/>
      <c r="F9" s="71">
        <v>0.8</v>
      </c>
      <c r="G9" s="71">
        <v>0.7</v>
      </c>
      <c r="H9" s="71">
        <v>0.6</v>
      </c>
      <c r="I9" s="71">
        <v>0</v>
      </c>
      <c r="J9" s="72" t="s">
        <v>20</v>
      </c>
      <c r="K9" s="72" t="s">
        <v>20</v>
      </c>
      <c r="L9" s="71" t="s">
        <v>20</v>
      </c>
      <c r="M9" s="71" t="s">
        <v>20</v>
      </c>
      <c r="N9" s="71" t="s">
        <v>20</v>
      </c>
    </row>
    <row r="10" spans="1:16" ht="10.5" customHeight="1" x14ac:dyDescent="0.2">
      <c r="A10" s="198" t="s">
        <v>73</v>
      </c>
      <c r="B10" s="199"/>
      <c r="C10" s="169"/>
      <c r="D10" s="169"/>
      <c r="E10" s="169"/>
      <c r="F10" s="131">
        <v>9</v>
      </c>
      <c r="G10" s="131">
        <v>8</v>
      </c>
      <c r="H10" s="131">
        <v>7.8</v>
      </c>
      <c r="I10" s="131">
        <v>5.3</v>
      </c>
      <c r="J10" s="89">
        <v>3.4</v>
      </c>
      <c r="K10" s="131">
        <v>2.6</v>
      </c>
      <c r="L10" s="131">
        <v>2</v>
      </c>
      <c r="M10" s="131">
        <v>1.49873714</v>
      </c>
      <c r="N10" s="131">
        <f>SUM(N8:N9)</f>
        <v>1.2569999999999999</v>
      </c>
    </row>
    <row r="11" spans="1:16" ht="15" customHeight="1" x14ac:dyDescent="0.2">
      <c r="A11" s="161" t="s">
        <v>131</v>
      </c>
      <c r="B11" s="161" t="s">
        <v>56</v>
      </c>
      <c r="C11" s="162"/>
      <c r="D11" s="162"/>
      <c r="E11" s="162"/>
      <c r="F11" s="71">
        <v>0</v>
      </c>
      <c r="G11" s="71">
        <v>0</v>
      </c>
      <c r="H11" s="71">
        <v>0</v>
      </c>
      <c r="I11" s="71">
        <v>0</v>
      </c>
      <c r="J11" s="72">
        <v>0</v>
      </c>
      <c r="K11" s="71">
        <v>0</v>
      </c>
      <c r="L11" s="71">
        <v>0</v>
      </c>
      <c r="M11" s="71">
        <v>0</v>
      </c>
      <c r="N11" s="71">
        <v>0</v>
      </c>
      <c r="P11" s="80"/>
    </row>
    <row r="12" spans="1:16" ht="10.5" customHeight="1" x14ac:dyDescent="0.2">
      <c r="A12" s="161" t="s">
        <v>135</v>
      </c>
      <c r="B12" s="161" t="s">
        <v>57</v>
      </c>
      <c r="C12" s="162"/>
      <c r="D12" s="162"/>
      <c r="E12" s="162"/>
      <c r="F12" s="71">
        <v>0</v>
      </c>
      <c r="G12" s="71">
        <v>0</v>
      </c>
      <c r="H12" s="71">
        <v>0</v>
      </c>
      <c r="I12" s="71">
        <v>0</v>
      </c>
      <c r="J12" s="72">
        <v>0</v>
      </c>
      <c r="K12" s="71">
        <v>0</v>
      </c>
      <c r="L12" s="71">
        <v>0</v>
      </c>
      <c r="M12" s="71">
        <v>1E-3</v>
      </c>
      <c r="N12" s="71">
        <v>1E-3</v>
      </c>
    </row>
    <row r="13" spans="1:16" ht="15" customHeight="1" x14ac:dyDescent="0.2">
      <c r="A13" s="195" t="s">
        <v>74</v>
      </c>
      <c r="B13" s="195"/>
      <c r="C13" s="173"/>
      <c r="D13" s="173"/>
      <c r="E13" s="173"/>
      <c r="F13" s="132">
        <v>9</v>
      </c>
      <c r="G13" s="132">
        <v>8.1</v>
      </c>
      <c r="H13" s="132">
        <v>7.8</v>
      </c>
      <c r="I13" s="132">
        <v>5.4</v>
      </c>
      <c r="J13" s="136">
        <v>3.4</v>
      </c>
      <c r="K13" s="136">
        <v>2.6</v>
      </c>
      <c r="L13" s="132">
        <v>2</v>
      </c>
      <c r="M13" s="132">
        <v>1.4997371399999999</v>
      </c>
      <c r="N13" s="132">
        <f>SUM(N10:N12)</f>
        <v>1.2579999999999998</v>
      </c>
    </row>
    <row r="23" spans="2:2" x14ac:dyDescent="0.2">
      <c r="B23" s="105"/>
    </row>
  </sheetData>
  <mergeCells count="1">
    <mergeCell ref="A7:B7"/>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enableFormatConditionsCalculation="0">
    <tabColor indexed="10"/>
  </sheetPr>
  <dimension ref="A2:P21"/>
  <sheetViews>
    <sheetView workbookViewId="0"/>
  </sheetViews>
  <sheetFormatPr defaultRowHeight="12.75" x14ac:dyDescent="0.2"/>
  <cols>
    <col min="1" max="1" width="23.28515625" style="74" customWidth="1"/>
    <col min="2" max="4" width="0" style="74" hidden="1" customWidth="1"/>
    <col min="5" max="5" width="4.42578125" style="74" hidden="1" customWidth="1"/>
    <col min="6" max="14" width="5.28515625" style="74" customWidth="1"/>
    <col min="15" max="16384" width="9.140625" style="2"/>
  </cols>
  <sheetData>
    <row r="2" spans="1:16" x14ac:dyDescent="0.2">
      <c r="A2" s="234" t="s">
        <v>202</v>
      </c>
      <c r="B2" s="156"/>
      <c r="C2" s="156"/>
      <c r="D2" s="156"/>
      <c r="E2" s="156"/>
    </row>
    <row r="3" spans="1:16" x14ac:dyDescent="0.2">
      <c r="A3" s="156"/>
      <c r="B3" s="156"/>
      <c r="C3" s="156"/>
      <c r="D3" s="156"/>
      <c r="E3" s="156"/>
    </row>
    <row r="4" spans="1:16" x14ac:dyDescent="0.2">
      <c r="A4" s="156"/>
      <c r="B4" s="156"/>
      <c r="C4" s="156"/>
      <c r="D4" s="156"/>
      <c r="E4" s="156"/>
    </row>
    <row r="5" spans="1:16" x14ac:dyDescent="0.2">
      <c r="A5" s="156"/>
      <c r="B5" s="156"/>
      <c r="C5" s="156"/>
      <c r="D5" s="156"/>
      <c r="E5" s="156"/>
    </row>
    <row r="6" spans="1:16" x14ac:dyDescent="0.2">
      <c r="A6" s="137"/>
      <c r="B6" s="137"/>
      <c r="C6" s="137"/>
      <c r="D6" s="137"/>
      <c r="E6" s="137"/>
      <c r="F6" s="133">
        <v>2002</v>
      </c>
      <c r="G6" s="133">
        <v>2003</v>
      </c>
      <c r="H6" s="133">
        <v>2004</v>
      </c>
      <c r="I6" s="133">
        <v>2005</v>
      </c>
      <c r="J6" s="133">
        <v>2006</v>
      </c>
      <c r="K6" s="133">
        <v>2007</v>
      </c>
      <c r="L6" s="133">
        <v>2008</v>
      </c>
      <c r="M6" s="133">
        <v>2009</v>
      </c>
      <c r="N6" s="133">
        <v>2010</v>
      </c>
    </row>
    <row r="7" spans="1:16" x14ac:dyDescent="0.2">
      <c r="A7" s="184" t="s">
        <v>137</v>
      </c>
      <c r="B7" s="184"/>
      <c r="C7" s="184"/>
      <c r="D7" s="184"/>
      <c r="E7" s="184"/>
      <c r="F7" s="138"/>
      <c r="G7" s="138"/>
      <c r="H7" s="138"/>
      <c r="I7" s="138"/>
      <c r="J7" s="138"/>
      <c r="K7" s="138"/>
      <c r="L7" s="138"/>
      <c r="M7" s="138"/>
      <c r="N7" s="138"/>
    </row>
    <row r="8" spans="1:16" ht="10.5" customHeight="1" x14ac:dyDescent="0.2">
      <c r="A8" s="186" t="s">
        <v>136</v>
      </c>
      <c r="B8" s="162"/>
      <c r="C8" s="162"/>
      <c r="D8" s="162"/>
      <c r="E8" s="162"/>
      <c r="F8" s="71">
        <v>1.6</v>
      </c>
      <c r="G8" s="71">
        <v>1.5</v>
      </c>
      <c r="H8" s="71">
        <v>1.2</v>
      </c>
      <c r="I8" s="71">
        <v>0.7</v>
      </c>
      <c r="J8" s="72">
        <v>0.6</v>
      </c>
      <c r="K8" s="71">
        <v>0.4</v>
      </c>
      <c r="L8" s="71">
        <v>0.3</v>
      </c>
      <c r="M8" s="71">
        <v>0.19361704999999998</v>
      </c>
      <c r="N8" s="71">
        <v>0.194108</v>
      </c>
      <c r="P8" s="67"/>
    </row>
    <row r="9" spans="1:16" ht="10.5" customHeight="1" x14ac:dyDescent="0.2">
      <c r="A9" s="186" t="s">
        <v>75</v>
      </c>
      <c r="B9" s="162"/>
      <c r="C9" s="162"/>
      <c r="D9" s="162"/>
      <c r="E9" s="162"/>
      <c r="F9" s="71">
        <v>0.1</v>
      </c>
      <c r="G9" s="71">
        <v>0.1</v>
      </c>
      <c r="H9" s="71">
        <v>0.1</v>
      </c>
      <c r="I9" s="71">
        <v>0</v>
      </c>
      <c r="J9" s="72">
        <v>0</v>
      </c>
      <c r="K9" s="71">
        <v>0</v>
      </c>
      <c r="L9" s="71">
        <v>0</v>
      </c>
      <c r="M9" s="71" t="s">
        <v>142</v>
      </c>
      <c r="N9" s="71" t="s">
        <v>142</v>
      </c>
    </row>
    <row r="10" spans="1:16" ht="15" customHeight="1" x14ac:dyDescent="0.2">
      <c r="A10" s="162" t="s">
        <v>163</v>
      </c>
      <c r="B10" s="162"/>
      <c r="C10" s="162"/>
      <c r="D10" s="162"/>
      <c r="E10" s="162"/>
      <c r="F10" s="71">
        <v>0.8</v>
      </c>
      <c r="G10" s="71">
        <v>0.8</v>
      </c>
      <c r="H10" s="71">
        <v>0.6</v>
      </c>
      <c r="I10" s="71">
        <v>0.6</v>
      </c>
      <c r="J10" s="72">
        <v>0.6</v>
      </c>
      <c r="K10" s="71">
        <v>0.4</v>
      </c>
      <c r="L10" s="71">
        <v>0.2</v>
      </c>
      <c r="M10" s="71">
        <v>0.21398469999999997</v>
      </c>
      <c r="N10" s="71">
        <v>0.18244199999999997</v>
      </c>
      <c r="P10" s="67"/>
    </row>
    <row r="11" spans="1:16" ht="15" customHeight="1" x14ac:dyDescent="0.2">
      <c r="A11" s="162" t="s">
        <v>76</v>
      </c>
      <c r="B11" s="162"/>
      <c r="C11" s="162"/>
      <c r="D11" s="162"/>
      <c r="E11" s="162"/>
      <c r="F11" s="71">
        <v>0.1</v>
      </c>
      <c r="G11" s="71">
        <v>0.1</v>
      </c>
      <c r="H11" s="71">
        <v>0.1</v>
      </c>
      <c r="I11" s="71">
        <v>0</v>
      </c>
      <c r="J11" s="72" t="s">
        <v>142</v>
      </c>
      <c r="K11" s="71" t="s">
        <v>142</v>
      </c>
      <c r="L11" s="71" t="s">
        <v>142</v>
      </c>
      <c r="M11" s="71" t="s">
        <v>142</v>
      </c>
      <c r="N11" s="71" t="s">
        <v>142</v>
      </c>
    </row>
    <row r="12" spans="1:16" ht="27" customHeight="1" x14ac:dyDescent="0.2">
      <c r="A12" s="169" t="s">
        <v>77</v>
      </c>
      <c r="B12" s="169"/>
      <c r="C12" s="169"/>
      <c r="D12" s="169"/>
      <c r="E12" s="169"/>
      <c r="F12" s="131">
        <v>2.7</v>
      </c>
      <c r="G12" s="131">
        <v>2.6</v>
      </c>
      <c r="H12" s="131">
        <v>2</v>
      </c>
      <c r="I12" s="131">
        <v>1.4</v>
      </c>
      <c r="J12" s="89">
        <v>1.1000000000000001</v>
      </c>
      <c r="K12" s="131">
        <v>0.8</v>
      </c>
      <c r="L12" s="131">
        <v>0.5</v>
      </c>
      <c r="M12" s="131">
        <v>0.40760174999999998</v>
      </c>
      <c r="N12" s="131">
        <f>SUM(N8:N11)</f>
        <v>0.37654999999999994</v>
      </c>
    </row>
    <row r="13" spans="1:16" ht="15" customHeight="1" x14ac:dyDescent="0.2">
      <c r="A13" s="162" t="s">
        <v>116</v>
      </c>
      <c r="B13" s="162"/>
      <c r="C13" s="162"/>
      <c r="D13" s="162"/>
      <c r="E13" s="162"/>
      <c r="F13" s="71">
        <v>0.1</v>
      </c>
      <c r="G13" s="71">
        <v>0.1</v>
      </c>
      <c r="H13" s="71">
        <v>0.1</v>
      </c>
      <c r="I13" s="71">
        <v>0.1</v>
      </c>
      <c r="J13" s="72">
        <v>0</v>
      </c>
      <c r="K13" s="71">
        <v>0</v>
      </c>
      <c r="L13" s="71">
        <v>0</v>
      </c>
      <c r="M13" s="71">
        <v>2.1999999999999999E-2</v>
      </c>
      <c r="N13" s="71">
        <v>3.7999999999999999E-2</v>
      </c>
    </row>
    <row r="14" spans="1:16" ht="15" customHeight="1" x14ac:dyDescent="0.2">
      <c r="A14" s="162" t="s">
        <v>117</v>
      </c>
      <c r="B14" s="162"/>
      <c r="C14" s="162"/>
      <c r="D14" s="162"/>
      <c r="E14" s="162"/>
      <c r="F14" s="71">
        <v>-0.3</v>
      </c>
      <c r="G14" s="71">
        <v>-0.2</v>
      </c>
      <c r="H14" s="71">
        <v>-0.2</v>
      </c>
      <c r="I14" s="71">
        <v>-0.1</v>
      </c>
      <c r="J14" s="72">
        <v>-0.1</v>
      </c>
      <c r="K14" s="71">
        <v>-0.1</v>
      </c>
      <c r="L14" s="71">
        <v>0</v>
      </c>
      <c r="M14" s="71">
        <v>-3.5999999999999997E-2</v>
      </c>
      <c r="N14" s="71">
        <v>-0.04</v>
      </c>
    </row>
    <row r="15" spans="1:16" ht="10.5" customHeight="1" x14ac:dyDescent="0.2">
      <c r="A15" s="189" t="s">
        <v>66</v>
      </c>
      <c r="B15" s="186"/>
      <c r="C15" s="186"/>
      <c r="D15" s="186"/>
      <c r="E15" s="186"/>
      <c r="F15" s="71">
        <v>0</v>
      </c>
      <c r="G15" s="71">
        <v>0</v>
      </c>
      <c r="H15" s="71">
        <v>0</v>
      </c>
      <c r="I15" s="71">
        <v>0</v>
      </c>
      <c r="J15" s="72">
        <v>0</v>
      </c>
      <c r="K15" s="71">
        <v>0</v>
      </c>
      <c r="L15" s="71">
        <v>0</v>
      </c>
      <c r="M15" s="71">
        <v>0</v>
      </c>
      <c r="N15" s="71">
        <v>0</v>
      </c>
      <c r="P15" s="80"/>
    </row>
    <row r="16" spans="1:16" ht="26.25" customHeight="1" x14ac:dyDescent="0.2">
      <c r="A16" s="173" t="s">
        <v>78</v>
      </c>
      <c r="B16" s="173"/>
      <c r="C16" s="173"/>
      <c r="D16" s="173"/>
      <c r="E16" s="173"/>
      <c r="F16" s="132">
        <v>2.5</v>
      </c>
      <c r="G16" s="132">
        <v>2.4</v>
      </c>
      <c r="H16" s="132">
        <v>1.9</v>
      </c>
      <c r="I16" s="132">
        <v>1.3</v>
      </c>
      <c r="J16" s="132">
        <v>1.1000000000000001</v>
      </c>
      <c r="K16" s="132">
        <v>0.7</v>
      </c>
      <c r="L16" s="132">
        <v>0.5</v>
      </c>
      <c r="M16" s="132">
        <v>0.39360175000000003</v>
      </c>
      <c r="N16" s="132">
        <f>SUM(N12:N15)</f>
        <v>0.37454999999999994</v>
      </c>
    </row>
    <row r="17" spans="1:1" x14ac:dyDescent="0.2">
      <c r="A17" s="174" t="s">
        <v>138</v>
      </c>
    </row>
    <row r="21" spans="1:1" x14ac:dyDescent="0.2">
      <c r="A21"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rgb="FFFF0000"/>
  </sheetPr>
  <dimension ref="A2:T34"/>
  <sheetViews>
    <sheetView workbookViewId="0"/>
  </sheetViews>
  <sheetFormatPr defaultRowHeight="12.75" x14ac:dyDescent="0.2"/>
  <cols>
    <col min="1" max="1" width="24" style="74" customWidth="1"/>
    <col min="2" max="5" width="3.7109375" style="74" hidden="1" customWidth="1"/>
    <col min="6" max="8" width="0" style="74" hidden="1" customWidth="1"/>
    <col min="9" max="9" width="10.28515625" style="74" hidden="1" customWidth="1"/>
    <col min="10" max="10" width="7.5703125" style="74" hidden="1" customWidth="1"/>
    <col min="11" max="11" width="5.28515625" style="74" hidden="1" customWidth="1"/>
    <col min="12" max="12" width="10.28515625" style="74" customWidth="1"/>
    <col min="13" max="13" width="7.5703125" style="74" customWidth="1"/>
    <col min="14" max="14" width="5.28515625" style="74" customWidth="1"/>
    <col min="15" max="15" width="10.28515625" style="74" customWidth="1"/>
    <col min="16" max="16" width="7.5703125" style="74" customWidth="1"/>
    <col min="17" max="17" width="5.28515625" style="74" customWidth="1"/>
    <col min="18" max="19" width="5.28515625" style="2" customWidth="1"/>
    <col min="20" max="16384" width="9.140625" style="2"/>
  </cols>
  <sheetData>
    <row r="2" spans="1:20" x14ac:dyDescent="0.2">
      <c r="A2" s="234" t="s">
        <v>203</v>
      </c>
      <c r="B2" s="156"/>
      <c r="C2" s="156"/>
      <c r="D2" s="156"/>
      <c r="E2" s="156"/>
    </row>
    <row r="3" spans="1:20" x14ac:dyDescent="0.2">
      <c r="A3" s="156"/>
      <c r="B3" s="156"/>
      <c r="C3" s="156"/>
      <c r="D3" s="156"/>
      <c r="E3" s="156"/>
    </row>
    <row r="4" spans="1:20" x14ac:dyDescent="0.2">
      <c r="A4" s="156"/>
      <c r="B4" s="156"/>
      <c r="C4" s="156"/>
      <c r="D4" s="156"/>
      <c r="E4" s="156"/>
    </row>
    <row r="5" spans="1:20" x14ac:dyDescent="0.2">
      <c r="A5" s="157"/>
      <c r="B5" s="157"/>
      <c r="C5" s="157"/>
      <c r="D5" s="157"/>
      <c r="E5" s="157"/>
      <c r="F5" s="155"/>
      <c r="G5" s="155">
        <v>2007</v>
      </c>
      <c r="H5" s="155"/>
      <c r="I5" s="139"/>
      <c r="J5" s="139">
        <v>2008</v>
      </c>
      <c r="K5" s="139"/>
      <c r="L5" s="139"/>
      <c r="M5" s="139">
        <v>2009</v>
      </c>
      <c r="N5" s="139"/>
      <c r="O5" s="139"/>
      <c r="P5" s="139">
        <v>2010</v>
      </c>
      <c r="Q5" s="139"/>
      <c r="R5" s="102"/>
      <c r="S5" s="102"/>
    </row>
    <row r="6" spans="1:20" ht="24.75" customHeight="1" x14ac:dyDescent="0.2">
      <c r="A6" s="196"/>
      <c r="B6" s="196"/>
      <c r="C6" s="196"/>
      <c r="D6" s="196"/>
      <c r="E6" s="196"/>
      <c r="F6" s="98" t="s">
        <v>79</v>
      </c>
      <c r="G6" s="98" t="s">
        <v>80</v>
      </c>
      <c r="H6" s="98" t="s">
        <v>10</v>
      </c>
      <c r="I6" s="98" t="s">
        <v>68</v>
      </c>
      <c r="J6" s="98" t="s">
        <v>80</v>
      </c>
      <c r="K6" s="98" t="s">
        <v>10</v>
      </c>
      <c r="L6" s="98" t="s">
        <v>68</v>
      </c>
      <c r="M6" s="98" t="s">
        <v>80</v>
      </c>
      <c r="N6" s="98" t="s">
        <v>10</v>
      </c>
      <c r="O6" s="98" t="s">
        <v>68</v>
      </c>
      <c r="P6" s="98" t="s">
        <v>80</v>
      </c>
      <c r="Q6" s="98" t="s">
        <v>10</v>
      </c>
      <c r="R6" s="62"/>
      <c r="S6" s="62"/>
    </row>
    <row r="7" spans="1:20" ht="13.5" customHeight="1" x14ac:dyDescent="0.2">
      <c r="A7" s="184" t="s">
        <v>137</v>
      </c>
      <c r="B7" s="184"/>
      <c r="C7" s="184"/>
      <c r="D7" s="184"/>
      <c r="E7" s="184"/>
      <c r="F7" s="138"/>
      <c r="G7" s="138"/>
      <c r="H7" s="138"/>
      <c r="I7" s="140"/>
      <c r="J7" s="140"/>
      <c r="K7" s="140"/>
      <c r="L7" s="140"/>
      <c r="M7" s="140"/>
      <c r="N7" s="140"/>
      <c r="O7" s="140"/>
      <c r="P7" s="140"/>
      <c r="Q7" s="140"/>
      <c r="R7" s="44"/>
      <c r="S7" s="44"/>
    </row>
    <row r="8" spans="1:20" ht="10.5" customHeight="1" x14ac:dyDescent="0.2">
      <c r="A8" s="186" t="s">
        <v>136</v>
      </c>
      <c r="B8" s="162"/>
      <c r="C8" s="162"/>
      <c r="D8" s="162"/>
      <c r="E8" s="162"/>
      <c r="F8" s="70">
        <v>0.3</v>
      </c>
      <c r="G8" s="70">
        <v>0.2</v>
      </c>
      <c r="H8" s="70">
        <v>0.5</v>
      </c>
      <c r="I8" s="75">
        <v>0.2</v>
      </c>
      <c r="J8" s="75">
        <v>0.1</v>
      </c>
      <c r="K8" s="75">
        <v>0.3</v>
      </c>
      <c r="L8" s="75">
        <v>0.26500000000000001</v>
      </c>
      <c r="M8" s="75">
        <v>0.16400000000000001</v>
      </c>
      <c r="N8" s="75">
        <v>0.42799999999999999</v>
      </c>
      <c r="O8" s="75">
        <v>0.182</v>
      </c>
      <c r="P8" s="75">
        <v>0.189</v>
      </c>
      <c r="Q8" s="75">
        <v>0.371</v>
      </c>
      <c r="R8" s="26"/>
      <c r="S8" s="26"/>
      <c r="T8" s="80"/>
    </row>
    <row r="9" spans="1:20" ht="15" customHeight="1" x14ac:dyDescent="0.2">
      <c r="A9" s="162" t="s">
        <v>163</v>
      </c>
      <c r="B9" s="162"/>
      <c r="C9" s="162"/>
      <c r="D9" s="162"/>
      <c r="E9" s="162"/>
      <c r="F9" s="70">
        <v>0.4</v>
      </c>
      <c r="G9" s="70">
        <v>0.3</v>
      </c>
      <c r="H9" s="70">
        <v>0.7</v>
      </c>
      <c r="I9" s="75">
        <v>0.2</v>
      </c>
      <c r="J9" s="75">
        <v>0.2</v>
      </c>
      <c r="K9" s="75">
        <v>0.4</v>
      </c>
      <c r="L9" s="75">
        <v>0.16200000000000001</v>
      </c>
      <c r="M9" s="75">
        <v>0.161</v>
      </c>
      <c r="N9" s="75">
        <v>0.32300000000000001</v>
      </c>
      <c r="O9" s="75">
        <v>0.24199999999999999</v>
      </c>
      <c r="P9" s="75">
        <v>0.154</v>
      </c>
      <c r="Q9" s="75">
        <v>0.39600000000000002</v>
      </c>
      <c r="R9" s="26"/>
      <c r="S9" s="26"/>
      <c r="T9" s="80"/>
    </row>
    <row r="10" spans="1:20" ht="15" customHeight="1" x14ac:dyDescent="0.2">
      <c r="A10" s="162" t="s">
        <v>81</v>
      </c>
      <c r="B10" s="162"/>
      <c r="C10" s="162"/>
      <c r="D10" s="162"/>
      <c r="E10" s="162"/>
      <c r="F10" s="70">
        <v>0.1</v>
      </c>
      <c r="G10" s="70">
        <v>0</v>
      </c>
      <c r="H10" s="70">
        <v>0.1</v>
      </c>
      <c r="I10" s="75">
        <v>0.1</v>
      </c>
      <c r="J10" s="75">
        <v>0</v>
      </c>
      <c r="K10" s="75">
        <v>0.1</v>
      </c>
      <c r="L10" s="75">
        <v>0.1</v>
      </c>
      <c r="M10" s="75">
        <v>0</v>
      </c>
      <c r="N10" s="75">
        <v>0.1</v>
      </c>
      <c r="O10" s="75">
        <v>0.1</v>
      </c>
      <c r="P10" s="75">
        <v>0</v>
      </c>
      <c r="Q10" s="75">
        <v>0.1</v>
      </c>
      <c r="R10" s="26"/>
      <c r="S10" s="26"/>
    </row>
    <row r="11" spans="1:20" ht="26.25" customHeight="1" x14ac:dyDescent="0.2">
      <c r="A11" s="169" t="s">
        <v>77</v>
      </c>
      <c r="B11" s="169"/>
      <c r="C11" s="169"/>
      <c r="D11" s="169"/>
      <c r="E11" s="169"/>
      <c r="F11" s="112">
        <v>0.8</v>
      </c>
      <c r="G11" s="112">
        <v>0.5</v>
      </c>
      <c r="H11" s="112">
        <v>1.3</v>
      </c>
      <c r="I11" s="93">
        <v>0.5</v>
      </c>
      <c r="J11" s="93">
        <v>0.3</v>
      </c>
      <c r="K11" s="93">
        <v>0.8</v>
      </c>
      <c r="L11" s="93">
        <v>0.52700000000000002</v>
      </c>
      <c r="M11" s="93">
        <v>0.32500000000000001</v>
      </c>
      <c r="N11" s="93">
        <v>0.85099999999999998</v>
      </c>
      <c r="O11" s="93">
        <f t="shared" ref="O11:Q11" si="0">SUM(O8:O10)</f>
        <v>0.52400000000000002</v>
      </c>
      <c r="P11" s="93">
        <f t="shared" si="0"/>
        <v>0.34299999999999997</v>
      </c>
      <c r="Q11" s="93">
        <f t="shared" si="0"/>
        <v>0.86699999999999999</v>
      </c>
      <c r="R11" s="27"/>
      <c r="S11" s="27"/>
    </row>
    <row r="12" spans="1:20" ht="15" customHeight="1" x14ac:dyDescent="0.2">
      <c r="A12" s="162" t="s">
        <v>133</v>
      </c>
      <c r="B12" s="162"/>
      <c r="C12" s="162"/>
      <c r="D12" s="162"/>
      <c r="E12" s="162"/>
      <c r="F12" s="70"/>
      <c r="G12" s="70"/>
      <c r="H12" s="70"/>
      <c r="I12" s="75">
        <v>0</v>
      </c>
      <c r="J12" s="75">
        <v>0</v>
      </c>
      <c r="K12" s="75">
        <v>0</v>
      </c>
      <c r="L12" s="75" t="s">
        <v>20</v>
      </c>
      <c r="M12" s="75">
        <v>3.5999999999999997E-2</v>
      </c>
      <c r="N12" s="75">
        <v>3.5999999999999997E-2</v>
      </c>
      <c r="O12" s="75">
        <v>8.0000000000000002E-3</v>
      </c>
      <c r="P12" s="75">
        <v>3.2000000000000001E-2</v>
      </c>
      <c r="Q12" s="75">
        <v>0.04</v>
      </c>
      <c r="R12" s="26"/>
      <c r="S12" s="26"/>
      <c r="T12" s="80"/>
    </row>
    <row r="13" spans="1:20" ht="15" customHeight="1" x14ac:dyDescent="0.2">
      <c r="A13" s="162" t="s">
        <v>134</v>
      </c>
      <c r="B13" s="162"/>
      <c r="C13" s="162"/>
      <c r="D13" s="162"/>
      <c r="E13" s="162"/>
      <c r="F13" s="70"/>
      <c r="G13" s="70"/>
      <c r="H13" s="70"/>
      <c r="I13" s="75">
        <v>0</v>
      </c>
      <c r="J13" s="75">
        <v>0</v>
      </c>
      <c r="K13" s="75">
        <v>0</v>
      </c>
      <c r="L13" s="75">
        <v>-8.0000000000000002E-3</v>
      </c>
      <c r="M13" s="75">
        <v>-1.2999999999999999E-2</v>
      </c>
      <c r="N13" s="75">
        <v>-2.1999999999999999E-2</v>
      </c>
      <c r="O13" s="75">
        <v>-8.9999999999999993E-3</v>
      </c>
      <c r="P13" s="75">
        <v>-0.03</v>
      </c>
      <c r="Q13" s="75">
        <v>-3.7999999999999999E-2</v>
      </c>
      <c r="R13" s="26"/>
      <c r="S13" s="26"/>
      <c r="T13" s="80"/>
    </row>
    <row r="14" spans="1:20" ht="11.25" customHeight="1" x14ac:dyDescent="0.2">
      <c r="A14" s="189" t="s">
        <v>66</v>
      </c>
      <c r="B14" s="190"/>
      <c r="C14" s="190"/>
      <c r="D14" s="190"/>
      <c r="E14" s="190"/>
      <c r="F14" s="70">
        <v>0</v>
      </c>
      <c r="G14" s="70">
        <v>0</v>
      </c>
      <c r="H14" s="70">
        <v>0</v>
      </c>
      <c r="I14" s="75">
        <v>0</v>
      </c>
      <c r="J14" s="75">
        <v>0</v>
      </c>
      <c r="K14" s="75">
        <v>0</v>
      </c>
      <c r="L14" s="75" t="s">
        <v>20</v>
      </c>
      <c r="M14" s="75">
        <v>-1E-3</v>
      </c>
      <c r="N14" s="75">
        <v>-1E-3</v>
      </c>
      <c r="O14" s="75" t="s">
        <v>20</v>
      </c>
      <c r="P14" s="75">
        <v>-1E-3</v>
      </c>
      <c r="Q14" s="75">
        <v>-1E-3</v>
      </c>
      <c r="R14" s="26"/>
      <c r="S14" s="26"/>
      <c r="T14" s="80"/>
    </row>
    <row r="15" spans="1:20" ht="15" customHeight="1" x14ac:dyDescent="0.2">
      <c r="A15" s="173" t="s">
        <v>111</v>
      </c>
      <c r="B15" s="173"/>
      <c r="C15" s="173"/>
      <c r="D15" s="173"/>
      <c r="E15" s="173"/>
      <c r="F15" s="142" t="s">
        <v>82</v>
      </c>
      <c r="G15" s="142">
        <v>0.6</v>
      </c>
      <c r="H15" s="142">
        <v>1.4</v>
      </c>
      <c r="I15" s="141">
        <v>0.5</v>
      </c>
      <c r="J15" s="141">
        <v>0.3</v>
      </c>
      <c r="K15" s="141">
        <v>0.8</v>
      </c>
      <c r="L15" s="141">
        <v>0.51900000000000002</v>
      </c>
      <c r="M15" s="141">
        <v>0.34699999999999998</v>
      </c>
      <c r="N15" s="141">
        <v>0.86399999999999999</v>
      </c>
      <c r="O15" s="141">
        <f t="shared" ref="O15:Q15" si="1">SUM(O11:O14)</f>
        <v>0.52300000000000002</v>
      </c>
      <c r="P15" s="141">
        <f t="shared" si="1"/>
        <v>0.34399999999999997</v>
      </c>
      <c r="Q15" s="141">
        <f t="shared" si="1"/>
        <v>0.86799999999999999</v>
      </c>
      <c r="R15" s="27"/>
      <c r="S15" s="27"/>
    </row>
    <row r="16" spans="1:20" x14ac:dyDescent="0.2">
      <c r="A16" s="174" t="s">
        <v>139</v>
      </c>
    </row>
    <row r="30" spans="14:19" x14ac:dyDescent="0.2">
      <c r="N30" s="79"/>
      <c r="Q30" s="79"/>
      <c r="R30" s="47"/>
      <c r="S30" s="47"/>
    </row>
    <row r="31" spans="14:19" x14ac:dyDescent="0.2">
      <c r="N31" s="93"/>
      <c r="Q31" s="93"/>
      <c r="R31" s="27"/>
      <c r="S31" s="27"/>
    </row>
    <row r="32" spans="14:19" x14ac:dyDescent="0.2">
      <c r="N32" s="79"/>
      <c r="Q32" s="79"/>
      <c r="R32" s="47"/>
      <c r="S32" s="47"/>
    </row>
    <row r="33" spans="14:19" x14ac:dyDescent="0.2">
      <c r="N33" s="79"/>
      <c r="Q33" s="79"/>
      <c r="R33" s="47"/>
      <c r="S33" s="47"/>
    </row>
    <row r="34" spans="14:19" x14ac:dyDescent="0.2">
      <c r="N34" s="79"/>
      <c r="Q34" s="79"/>
      <c r="R34" s="47"/>
      <c r="S34" s="47"/>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enableFormatConditionsCalculation="0">
    <tabColor rgb="FFFF0000"/>
  </sheetPr>
  <dimension ref="A2:P19"/>
  <sheetViews>
    <sheetView workbookViewId="0"/>
  </sheetViews>
  <sheetFormatPr defaultRowHeight="12.75" x14ac:dyDescent="0.2"/>
  <cols>
    <col min="1" max="1" width="8" style="74" customWidth="1"/>
    <col min="2" max="2" width="15.28515625" style="74" customWidth="1"/>
    <col min="3" max="5" width="4.28515625" style="74" hidden="1" customWidth="1"/>
    <col min="6" max="14" width="5.140625" style="74" customWidth="1"/>
    <col min="15" max="16384" width="9.140625" style="2"/>
  </cols>
  <sheetData>
    <row r="2" spans="1:16" x14ac:dyDescent="0.2">
      <c r="A2" s="234" t="s">
        <v>204</v>
      </c>
      <c r="B2" s="156"/>
      <c r="C2" s="156"/>
      <c r="D2" s="156"/>
      <c r="E2" s="156"/>
    </row>
    <row r="3" spans="1:16" x14ac:dyDescent="0.2">
      <c r="A3" s="156"/>
      <c r="B3" s="156"/>
      <c r="C3" s="156"/>
      <c r="D3" s="156"/>
      <c r="E3" s="156"/>
    </row>
    <row r="4" spans="1:16" x14ac:dyDescent="0.2">
      <c r="A4" s="156"/>
      <c r="B4" s="156"/>
      <c r="C4" s="156"/>
      <c r="D4" s="156"/>
      <c r="E4" s="156"/>
    </row>
    <row r="5" spans="1:16" x14ac:dyDescent="0.2">
      <c r="A5" s="156"/>
      <c r="B5" s="156"/>
      <c r="C5" s="156"/>
      <c r="D5" s="156"/>
      <c r="E5" s="156"/>
    </row>
    <row r="6" spans="1:16" x14ac:dyDescent="0.2">
      <c r="A6" s="137"/>
      <c r="B6" s="137"/>
      <c r="C6" s="137"/>
      <c r="D6" s="137"/>
      <c r="E6" s="137"/>
      <c r="F6" s="137">
        <v>2002</v>
      </c>
      <c r="G6" s="137">
        <v>2003</v>
      </c>
      <c r="H6" s="137">
        <v>2004</v>
      </c>
      <c r="I6" s="137">
        <v>2005</v>
      </c>
      <c r="J6" s="137">
        <v>2006</v>
      </c>
      <c r="K6" s="137">
        <v>2007</v>
      </c>
      <c r="L6" s="137">
        <v>2008</v>
      </c>
      <c r="M6" s="137">
        <v>2009</v>
      </c>
      <c r="N6" s="137">
        <v>2010</v>
      </c>
    </row>
    <row r="7" spans="1:16" ht="13.5" customHeight="1" x14ac:dyDescent="0.2">
      <c r="A7" s="158" t="s">
        <v>83</v>
      </c>
      <c r="B7" s="184"/>
      <c r="C7" s="184"/>
      <c r="D7" s="184"/>
      <c r="E7" s="184"/>
      <c r="F7" s="138"/>
      <c r="G7" s="138"/>
      <c r="H7" s="138"/>
      <c r="I7" s="138"/>
      <c r="J7" s="138"/>
      <c r="K7" s="138"/>
      <c r="L7" s="138"/>
      <c r="M7" s="138"/>
      <c r="N7" s="138"/>
    </row>
    <row r="8" spans="1:16" ht="10.5" customHeight="1" x14ac:dyDescent="0.2">
      <c r="A8" s="187" t="s">
        <v>0</v>
      </c>
      <c r="B8" s="162"/>
      <c r="C8" s="162"/>
      <c r="D8" s="162"/>
      <c r="E8" s="162"/>
      <c r="F8" s="71">
        <v>2.7</v>
      </c>
      <c r="G8" s="71">
        <v>3.1</v>
      </c>
      <c r="H8" s="71">
        <v>3.3</v>
      </c>
      <c r="I8" s="71">
        <v>3.5</v>
      </c>
      <c r="J8" s="72">
        <v>4.4000000000000004</v>
      </c>
      <c r="K8" s="71">
        <v>3.9</v>
      </c>
      <c r="L8" s="71">
        <v>5.0999999999999996</v>
      </c>
      <c r="M8" s="71">
        <v>4.9295670400000002</v>
      </c>
      <c r="N8" s="71">
        <v>5.5389999999999997</v>
      </c>
    </row>
    <row r="9" spans="1:16" ht="10.5" customHeight="1" x14ac:dyDescent="0.2">
      <c r="A9" s="187" t="s">
        <v>49</v>
      </c>
      <c r="B9" s="162"/>
      <c r="C9" s="162"/>
      <c r="D9" s="162"/>
      <c r="E9" s="162"/>
      <c r="F9" s="71">
        <v>0</v>
      </c>
      <c r="G9" s="71">
        <v>0</v>
      </c>
      <c r="H9" s="71">
        <v>0</v>
      </c>
      <c r="I9" s="71">
        <v>0</v>
      </c>
      <c r="J9" s="71" t="s">
        <v>142</v>
      </c>
      <c r="K9" s="71" t="s">
        <v>142</v>
      </c>
      <c r="L9" s="71" t="s">
        <v>142</v>
      </c>
      <c r="M9" s="71" t="s">
        <v>142</v>
      </c>
      <c r="N9" s="71" t="s">
        <v>142</v>
      </c>
    </row>
    <row r="10" spans="1:16" ht="26.25" customHeight="1" x14ac:dyDescent="0.2">
      <c r="A10" s="260" t="s">
        <v>85</v>
      </c>
      <c r="B10" s="261"/>
      <c r="C10" s="169"/>
      <c r="D10" s="169"/>
      <c r="E10" s="169"/>
      <c r="F10" s="131">
        <v>2.7</v>
      </c>
      <c r="G10" s="131">
        <v>3.1</v>
      </c>
      <c r="H10" s="131">
        <v>3.3</v>
      </c>
      <c r="I10" s="131">
        <v>3.5</v>
      </c>
      <c r="J10" s="131">
        <v>4.4000000000000004</v>
      </c>
      <c r="K10" s="131">
        <v>3.9</v>
      </c>
      <c r="L10" s="131">
        <v>5.0999999999999996</v>
      </c>
      <c r="M10" s="131">
        <v>4.9295670400000002</v>
      </c>
      <c r="N10" s="131">
        <f>SUM(N8:N9)</f>
        <v>5.5389999999999997</v>
      </c>
    </row>
    <row r="11" spans="1:16" ht="15" customHeight="1" x14ac:dyDescent="0.2">
      <c r="A11" s="161" t="s">
        <v>131</v>
      </c>
      <c r="B11" s="161" t="s">
        <v>57</v>
      </c>
      <c r="C11" s="162"/>
      <c r="D11" s="162"/>
      <c r="E11" s="162"/>
      <c r="F11" s="71">
        <v>0</v>
      </c>
      <c r="G11" s="71">
        <v>0</v>
      </c>
      <c r="H11" s="71">
        <v>0</v>
      </c>
      <c r="I11" s="71">
        <v>0</v>
      </c>
      <c r="J11" s="71">
        <v>0</v>
      </c>
      <c r="K11" s="71">
        <v>0</v>
      </c>
      <c r="L11" s="71">
        <v>0</v>
      </c>
      <c r="M11" s="71">
        <v>-5.0000000000000001E-3</v>
      </c>
      <c r="N11" s="71">
        <v>-8.0000000000000002E-3</v>
      </c>
    </row>
    <row r="12" spans="1:16" ht="10.5" customHeight="1" x14ac:dyDescent="0.2">
      <c r="A12" s="168"/>
      <c r="B12" s="168" t="s">
        <v>56</v>
      </c>
      <c r="C12" s="186"/>
      <c r="D12" s="186"/>
      <c r="E12" s="186"/>
      <c r="F12" s="71">
        <v>0.2</v>
      </c>
      <c r="G12" s="71">
        <v>0.4</v>
      </c>
      <c r="H12" s="71">
        <v>0.3</v>
      </c>
      <c r="I12" s="71">
        <v>0.3</v>
      </c>
      <c r="J12" s="71">
        <v>0.3</v>
      </c>
      <c r="K12" s="71">
        <v>0.3</v>
      </c>
      <c r="L12" s="71">
        <v>0.3</v>
      </c>
      <c r="M12" s="71">
        <v>0.3</v>
      </c>
      <c r="N12" s="71">
        <v>0.3</v>
      </c>
      <c r="P12" s="80"/>
    </row>
    <row r="13" spans="1:16" ht="26.25" customHeight="1" x14ac:dyDescent="0.2">
      <c r="A13" s="266" t="s">
        <v>84</v>
      </c>
      <c r="B13" s="259"/>
      <c r="C13" s="173"/>
      <c r="D13" s="173"/>
      <c r="E13" s="173"/>
      <c r="F13" s="132">
        <v>3</v>
      </c>
      <c r="G13" s="132">
        <v>3.6</v>
      </c>
      <c r="H13" s="132">
        <v>3.7</v>
      </c>
      <c r="I13" s="132">
        <v>3.7</v>
      </c>
      <c r="J13" s="132">
        <v>4.7</v>
      </c>
      <c r="K13" s="132">
        <v>4.2</v>
      </c>
      <c r="L13" s="132">
        <v>5.4</v>
      </c>
      <c r="M13" s="132">
        <v>5.2245670400000002</v>
      </c>
      <c r="N13" s="132">
        <f>SUM(N10:N12)</f>
        <v>5.8309999999999995</v>
      </c>
    </row>
    <row r="19" spans="2:2" x14ac:dyDescent="0.2">
      <c r="B19" s="105"/>
    </row>
  </sheetData>
  <mergeCells count="2">
    <mergeCell ref="A10:B10"/>
    <mergeCell ref="A13:B13"/>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enableFormatConditionsCalculation="0">
    <tabColor rgb="FFFF0000"/>
  </sheetPr>
  <dimension ref="A2:P19"/>
  <sheetViews>
    <sheetView workbookViewId="0"/>
  </sheetViews>
  <sheetFormatPr defaultRowHeight="12.75" x14ac:dyDescent="0.2"/>
  <cols>
    <col min="1" max="1" width="24.85546875" style="74" customWidth="1"/>
    <col min="2" max="5" width="2.85546875" style="74" hidden="1" customWidth="1"/>
    <col min="6" max="14" width="5.42578125" style="74" customWidth="1"/>
    <col min="15" max="16384" width="9.140625" style="2"/>
  </cols>
  <sheetData>
    <row r="2" spans="1:16" x14ac:dyDescent="0.2">
      <c r="A2" s="234" t="s">
        <v>205</v>
      </c>
      <c r="B2" s="156"/>
      <c r="C2" s="156"/>
      <c r="D2" s="156"/>
      <c r="E2" s="156"/>
    </row>
    <row r="3" spans="1:16" x14ac:dyDescent="0.2">
      <c r="A3" s="156"/>
      <c r="B3" s="156"/>
      <c r="C3" s="156"/>
      <c r="D3" s="156"/>
      <c r="E3" s="156"/>
    </row>
    <row r="4" spans="1:16" x14ac:dyDescent="0.2">
      <c r="A4" s="156"/>
      <c r="B4" s="156"/>
      <c r="C4" s="156"/>
      <c r="D4" s="156"/>
      <c r="E4" s="156"/>
    </row>
    <row r="5" spans="1:16" x14ac:dyDescent="0.2">
      <c r="A5" s="156"/>
      <c r="B5" s="156"/>
      <c r="C5" s="156"/>
      <c r="D5" s="156"/>
      <c r="E5" s="156"/>
    </row>
    <row r="6" spans="1:16" x14ac:dyDescent="0.2">
      <c r="A6" s="137"/>
      <c r="B6" s="137"/>
      <c r="C6" s="137"/>
      <c r="D6" s="137"/>
      <c r="E6" s="137"/>
      <c r="F6" s="137">
        <v>2002</v>
      </c>
      <c r="G6" s="137">
        <v>2003</v>
      </c>
      <c r="H6" s="137">
        <v>2004</v>
      </c>
      <c r="I6" s="137">
        <v>2005</v>
      </c>
      <c r="J6" s="137">
        <v>2006</v>
      </c>
      <c r="K6" s="137">
        <v>2007</v>
      </c>
      <c r="L6" s="137">
        <v>2008</v>
      </c>
      <c r="M6" s="137">
        <v>2009</v>
      </c>
      <c r="N6" s="137">
        <v>2010</v>
      </c>
    </row>
    <row r="7" spans="1:16" ht="13.5" customHeight="1" x14ac:dyDescent="0.2">
      <c r="A7" s="184" t="s">
        <v>83</v>
      </c>
      <c r="B7" s="184"/>
      <c r="C7" s="184"/>
      <c r="D7" s="184"/>
      <c r="E7" s="184"/>
      <c r="F7" s="130"/>
      <c r="G7" s="130"/>
      <c r="H7" s="130"/>
      <c r="I7" s="130"/>
      <c r="J7" s="197"/>
      <c r="K7" s="130"/>
      <c r="L7" s="130"/>
      <c r="M7" s="130"/>
      <c r="N7" s="130"/>
    </row>
    <row r="8" spans="1:16" ht="10.5" customHeight="1" x14ac:dyDescent="0.2">
      <c r="A8" s="186" t="s">
        <v>6</v>
      </c>
      <c r="B8" s="162"/>
      <c r="C8" s="162"/>
      <c r="D8" s="162"/>
      <c r="E8" s="162"/>
      <c r="F8" s="71">
        <v>23.3</v>
      </c>
      <c r="G8" s="71">
        <v>23.1</v>
      </c>
      <c r="H8" s="71">
        <v>22.3</v>
      </c>
      <c r="I8" s="71">
        <v>22.3</v>
      </c>
      <c r="J8" s="72">
        <v>21.3</v>
      </c>
      <c r="K8" s="71">
        <v>22.7</v>
      </c>
      <c r="L8" s="71">
        <v>21.5</v>
      </c>
      <c r="M8" s="71">
        <v>22.484041000000001</v>
      </c>
      <c r="N8" s="71">
        <v>25.653623</v>
      </c>
      <c r="P8" s="67"/>
    </row>
    <row r="9" spans="1:16" ht="10.5" customHeight="1" x14ac:dyDescent="0.2">
      <c r="A9" s="186" t="s">
        <v>163</v>
      </c>
      <c r="B9" s="162"/>
      <c r="C9" s="162"/>
      <c r="D9" s="162"/>
      <c r="E9" s="162"/>
      <c r="F9" s="71">
        <v>1.7</v>
      </c>
      <c r="G9" s="71">
        <v>1.8</v>
      </c>
      <c r="H9" s="71">
        <v>2</v>
      </c>
      <c r="I9" s="71">
        <v>2.2000000000000002</v>
      </c>
      <c r="J9" s="72">
        <v>3</v>
      </c>
      <c r="K9" s="71">
        <v>1.8</v>
      </c>
      <c r="L9" s="71">
        <v>2.1</v>
      </c>
      <c r="M9" s="71">
        <v>0.92443999999999993</v>
      </c>
      <c r="N9" s="71">
        <v>1.0429929999999998</v>
      </c>
      <c r="P9" s="67"/>
    </row>
    <row r="10" spans="1:16" ht="15" customHeight="1" x14ac:dyDescent="0.2">
      <c r="A10" s="162" t="s">
        <v>81</v>
      </c>
      <c r="B10" s="162"/>
      <c r="C10" s="162"/>
      <c r="D10" s="162"/>
      <c r="E10" s="162"/>
      <c r="F10" s="71">
        <v>0.3</v>
      </c>
      <c r="G10" s="71">
        <v>0.3</v>
      </c>
      <c r="H10" s="71">
        <v>0.3</v>
      </c>
      <c r="I10" s="71">
        <v>0.3</v>
      </c>
      <c r="J10" s="72">
        <v>0.3</v>
      </c>
      <c r="K10" s="71">
        <v>0.3</v>
      </c>
      <c r="L10" s="71">
        <v>0.3</v>
      </c>
      <c r="M10" s="71">
        <v>0.3</v>
      </c>
      <c r="N10" s="71">
        <v>0.3</v>
      </c>
    </row>
    <row r="11" spans="1:16" ht="26.25" customHeight="1" x14ac:dyDescent="0.2">
      <c r="A11" s="169" t="s">
        <v>85</v>
      </c>
      <c r="B11" s="169"/>
      <c r="C11" s="169"/>
      <c r="D11" s="169"/>
      <c r="E11" s="169"/>
      <c r="F11" s="131">
        <v>25.3</v>
      </c>
      <c r="G11" s="131">
        <v>25.2</v>
      </c>
      <c r="H11" s="131">
        <v>24.6</v>
      </c>
      <c r="I11" s="131">
        <v>24.9</v>
      </c>
      <c r="J11" s="89">
        <v>24.6</v>
      </c>
      <c r="K11" s="131">
        <v>24.8</v>
      </c>
      <c r="L11" s="131">
        <v>23.9</v>
      </c>
      <c r="M11" s="131">
        <v>23.708481000000003</v>
      </c>
      <c r="N11" s="131">
        <f>SUM(N8:N10)</f>
        <v>26.996616</v>
      </c>
    </row>
    <row r="12" spans="1:16" ht="15" customHeight="1" x14ac:dyDescent="0.2">
      <c r="A12" s="162" t="s">
        <v>116</v>
      </c>
      <c r="B12" s="162"/>
      <c r="C12" s="162"/>
      <c r="D12" s="162"/>
      <c r="E12" s="162"/>
      <c r="F12" s="71">
        <v>0.5</v>
      </c>
      <c r="G12" s="71">
        <v>0.6</v>
      </c>
      <c r="H12" s="71">
        <v>0.6</v>
      </c>
      <c r="I12" s="71">
        <v>0.6</v>
      </c>
      <c r="J12" s="72">
        <v>0.4</v>
      </c>
      <c r="K12" s="71">
        <v>0.3</v>
      </c>
      <c r="L12" s="71">
        <v>0.3</v>
      </c>
      <c r="M12" s="71">
        <v>0.45300000000000001</v>
      </c>
      <c r="N12" s="71">
        <v>0.316</v>
      </c>
    </row>
    <row r="13" spans="1:16" ht="15" customHeight="1" x14ac:dyDescent="0.2">
      <c r="A13" s="162" t="s">
        <v>117</v>
      </c>
      <c r="B13" s="162"/>
      <c r="C13" s="162"/>
      <c r="D13" s="162"/>
      <c r="E13" s="162"/>
      <c r="F13" s="71">
        <v>-2.2999999999999998</v>
      </c>
      <c r="G13" s="71">
        <v>-2.2000000000000002</v>
      </c>
      <c r="H13" s="71">
        <v>-2.1</v>
      </c>
      <c r="I13" s="71">
        <v>-2.1</v>
      </c>
      <c r="J13" s="72">
        <v>-2.2999999999999998</v>
      </c>
      <c r="K13" s="71">
        <v>-2</v>
      </c>
      <c r="L13" s="71">
        <v>-1.6</v>
      </c>
      <c r="M13" s="71">
        <v>-1.966</v>
      </c>
      <c r="N13" s="71">
        <v>-2.1309999999999998</v>
      </c>
    </row>
    <row r="14" spans="1:16" ht="10.5" customHeight="1" x14ac:dyDescent="0.2">
      <c r="A14" s="189" t="s">
        <v>66</v>
      </c>
      <c r="B14" s="186"/>
      <c r="C14" s="186"/>
      <c r="D14" s="186"/>
      <c r="E14" s="186"/>
      <c r="F14" s="71">
        <v>-0.2</v>
      </c>
      <c r="G14" s="71">
        <v>-0.4</v>
      </c>
      <c r="H14" s="71">
        <v>-0.3</v>
      </c>
      <c r="I14" s="71">
        <v>-0.3</v>
      </c>
      <c r="J14" s="72">
        <v>-0.3</v>
      </c>
      <c r="K14" s="71">
        <v>-0.3</v>
      </c>
      <c r="L14" s="71">
        <v>-0.3</v>
      </c>
      <c r="M14" s="71">
        <v>-0.3</v>
      </c>
      <c r="N14" s="71">
        <v>-0.3</v>
      </c>
      <c r="P14" s="80"/>
    </row>
    <row r="15" spans="1:16" ht="26.25" customHeight="1" x14ac:dyDescent="0.2">
      <c r="A15" s="173" t="s">
        <v>86</v>
      </c>
      <c r="B15" s="173"/>
      <c r="C15" s="173"/>
      <c r="D15" s="173"/>
      <c r="E15" s="173"/>
      <c r="F15" s="132">
        <v>23.2</v>
      </c>
      <c r="G15" s="132">
        <v>23.2</v>
      </c>
      <c r="H15" s="132">
        <v>22.8</v>
      </c>
      <c r="I15" s="132">
        <v>23.1</v>
      </c>
      <c r="J15" s="136">
        <v>22.4</v>
      </c>
      <c r="K15" s="132" t="s">
        <v>87</v>
      </c>
      <c r="L15" s="132">
        <v>22.3</v>
      </c>
      <c r="M15" s="132">
        <v>21.895481</v>
      </c>
      <c r="N15" s="132">
        <f>SUM(N11:N14)</f>
        <v>24.881615999999998</v>
      </c>
    </row>
    <row r="19" spans="1:1" x14ac:dyDescent="0.2">
      <c r="A19"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FF0000"/>
  </sheetPr>
  <dimension ref="A2:S16"/>
  <sheetViews>
    <sheetView workbookViewId="0"/>
  </sheetViews>
  <sheetFormatPr defaultRowHeight="12.75" x14ac:dyDescent="0.2"/>
  <cols>
    <col min="1" max="1" width="25" style="74" customWidth="1"/>
    <col min="2" max="2" width="8" style="74" hidden="1" customWidth="1"/>
    <col min="3" max="3" width="20.7109375" style="74" hidden="1" customWidth="1"/>
    <col min="4" max="5" width="3" style="74" hidden="1" customWidth="1"/>
    <col min="6" max="6" width="10.5703125" style="74" hidden="1" customWidth="1"/>
    <col min="7" max="7" width="9.140625" style="74" hidden="1" customWidth="1"/>
    <col min="8" max="8" width="6.42578125" style="74" hidden="1" customWidth="1"/>
    <col min="9" max="9" width="10.42578125" style="74" hidden="1" customWidth="1"/>
    <col min="10" max="10" width="7.140625" style="74" hidden="1" customWidth="1"/>
    <col min="11" max="11" width="5.5703125" style="74" hidden="1" customWidth="1"/>
    <col min="12" max="12" width="10.42578125" style="74" customWidth="1"/>
    <col min="13" max="13" width="7.140625" style="74" customWidth="1"/>
    <col min="14" max="14" width="5.5703125" style="74" customWidth="1"/>
    <col min="15" max="15" width="10.42578125" style="74" customWidth="1"/>
    <col min="16" max="16" width="7.140625" style="74" customWidth="1"/>
    <col min="17" max="17" width="5.5703125" style="74" customWidth="1"/>
    <col min="18" max="16384" width="9.140625" style="2"/>
  </cols>
  <sheetData>
    <row r="2" spans="1:19" x14ac:dyDescent="0.2">
      <c r="A2" s="234" t="s">
        <v>206</v>
      </c>
      <c r="B2" s="156"/>
      <c r="C2" s="156"/>
      <c r="D2" s="156"/>
      <c r="E2" s="156"/>
    </row>
    <row r="3" spans="1:19" x14ac:dyDescent="0.2">
      <c r="A3" s="156"/>
      <c r="B3" s="156"/>
      <c r="C3" s="156"/>
      <c r="D3" s="156"/>
      <c r="E3" s="156"/>
    </row>
    <row r="4" spans="1:19" x14ac:dyDescent="0.2">
      <c r="A4" s="156"/>
      <c r="B4" s="156"/>
      <c r="C4" s="156"/>
      <c r="D4" s="156"/>
      <c r="E4" s="156"/>
    </row>
    <row r="5" spans="1:19" x14ac:dyDescent="0.2">
      <c r="A5" s="156"/>
      <c r="B5" s="156"/>
      <c r="C5" s="156"/>
      <c r="D5" s="156"/>
      <c r="E5" s="156"/>
    </row>
    <row r="6" spans="1:19" x14ac:dyDescent="0.2">
      <c r="A6" s="157"/>
      <c r="B6" s="157"/>
      <c r="C6" s="157"/>
      <c r="D6" s="157"/>
      <c r="E6" s="157"/>
      <c r="F6" s="264">
        <v>2007</v>
      </c>
      <c r="G6" s="264"/>
      <c r="H6" s="264"/>
      <c r="I6" s="264">
        <v>2008</v>
      </c>
      <c r="J6" s="264"/>
      <c r="K6" s="264"/>
      <c r="L6" s="264">
        <v>2009</v>
      </c>
      <c r="M6" s="264"/>
      <c r="N6" s="264"/>
      <c r="O6" s="264">
        <v>2010</v>
      </c>
      <c r="P6" s="264"/>
      <c r="Q6" s="264"/>
    </row>
    <row r="7" spans="1:19" ht="33.75" x14ac:dyDescent="0.2">
      <c r="A7" s="196"/>
      <c r="B7" s="196"/>
      <c r="C7" s="196"/>
      <c r="D7" s="196"/>
      <c r="E7" s="196"/>
      <c r="F7" s="137" t="s">
        <v>68</v>
      </c>
      <c r="G7" s="137" t="s">
        <v>80</v>
      </c>
      <c r="H7" s="137" t="s">
        <v>10</v>
      </c>
      <c r="I7" s="137" t="s">
        <v>68</v>
      </c>
      <c r="J7" s="137" t="s">
        <v>80</v>
      </c>
      <c r="K7" s="137" t="s">
        <v>10</v>
      </c>
      <c r="L7" s="137" t="s">
        <v>68</v>
      </c>
      <c r="M7" s="137" t="s">
        <v>80</v>
      </c>
      <c r="N7" s="137" t="s">
        <v>10</v>
      </c>
      <c r="O7" s="137" t="s">
        <v>68</v>
      </c>
      <c r="P7" s="137" t="s">
        <v>80</v>
      </c>
      <c r="Q7" s="137" t="s">
        <v>10</v>
      </c>
    </row>
    <row r="8" spans="1:19" ht="13.5" customHeight="1" x14ac:dyDescent="0.2">
      <c r="A8" s="158" t="s">
        <v>83</v>
      </c>
      <c r="B8" s="184"/>
      <c r="C8" s="184"/>
      <c r="D8" s="184"/>
      <c r="E8" s="184"/>
      <c r="F8" s="79"/>
      <c r="G8" s="79"/>
      <c r="H8" s="79"/>
      <c r="I8" s="79"/>
      <c r="J8" s="79"/>
      <c r="K8" s="79"/>
      <c r="L8" s="79"/>
      <c r="M8" s="79"/>
      <c r="N8" s="79"/>
      <c r="O8" s="79"/>
      <c r="P8" s="79"/>
      <c r="Q8" s="79"/>
    </row>
    <row r="9" spans="1:19" ht="10.5" customHeight="1" x14ac:dyDescent="0.2">
      <c r="A9" s="187" t="s">
        <v>6</v>
      </c>
      <c r="C9" s="162"/>
      <c r="D9" s="162"/>
      <c r="E9" s="162"/>
      <c r="F9" s="70">
        <v>5.8</v>
      </c>
      <c r="G9" s="70">
        <v>5.5</v>
      </c>
      <c r="H9" s="70">
        <v>11.3</v>
      </c>
      <c r="I9" s="71">
        <v>5.2</v>
      </c>
      <c r="J9" s="75">
        <v>5.8</v>
      </c>
      <c r="K9" s="75">
        <v>11</v>
      </c>
      <c r="L9" s="71">
        <v>6.2670000000000003</v>
      </c>
      <c r="M9" s="75">
        <v>6.5670000000000002</v>
      </c>
      <c r="N9" s="75">
        <v>12.835000000000001</v>
      </c>
      <c r="O9" s="71">
        <v>7.0720000000000001</v>
      </c>
      <c r="P9" s="75">
        <v>7.0990000000000002</v>
      </c>
      <c r="Q9" s="75">
        <v>14.172000000000001</v>
      </c>
      <c r="S9" s="80"/>
    </row>
    <row r="10" spans="1:19" ht="10.5" customHeight="1" x14ac:dyDescent="0.2">
      <c r="A10" s="187" t="s">
        <v>163</v>
      </c>
      <c r="C10" s="162"/>
      <c r="D10" s="162"/>
      <c r="E10" s="162"/>
      <c r="F10" s="70">
        <v>1</v>
      </c>
      <c r="G10" s="70">
        <v>0.7</v>
      </c>
      <c r="H10" s="70">
        <v>1.7</v>
      </c>
      <c r="I10" s="71">
        <v>0.9</v>
      </c>
      <c r="J10" s="75">
        <v>0.9</v>
      </c>
      <c r="K10" s="75">
        <v>1.8</v>
      </c>
      <c r="L10" s="71">
        <v>0.75700000000000001</v>
      </c>
      <c r="M10" s="75">
        <v>0.46600000000000003</v>
      </c>
      <c r="N10" s="75">
        <v>1.224</v>
      </c>
      <c r="O10" s="71">
        <v>0.86199999999999999</v>
      </c>
      <c r="P10" s="75">
        <v>0.92600000000000005</v>
      </c>
      <c r="Q10" s="75">
        <v>1.788</v>
      </c>
      <c r="S10" s="80"/>
    </row>
    <row r="11" spans="1:19" ht="15" customHeight="1" x14ac:dyDescent="0.2">
      <c r="A11" s="161" t="s">
        <v>81</v>
      </c>
      <c r="B11" s="162"/>
      <c r="C11" s="162"/>
      <c r="D11" s="162"/>
      <c r="E11" s="162"/>
      <c r="F11" s="70">
        <v>0.6</v>
      </c>
      <c r="G11" s="70">
        <v>0.1</v>
      </c>
      <c r="H11" s="70">
        <v>0.7</v>
      </c>
      <c r="I11" s="71">
        <v>0.6</v>
      </c>
      <c r="J11" s="75">
        <v>0.1</v>
      </c>
      <c r="K11" s="75">
        <v>0.7</v>
      </c>
      <c r="L11" s="71">
        <v>0.6</v>
      </c>
      <c r="M11" s="75">
        <v>0.1</v>
      </c>
      <c r="N11" s="75">
        <v>0.7</v>
      </c>
      <c r="O11" s="71">
        <v>0.6</v>
      </c>
      <c r="P11" s="75">
        <v>0.1</v>
      </c>
      <c r="Q11" s="75">
        <v>0.7</v>
      </c>
    </row>
    <row r="12" spans="1:19" ht="26.25" customHeight="1" x14ac:dyDescent="0.2">
      <c r="A12" s="169" t="s">
        <v>114</v>
      </c>
      <c r="B12" s="169"/>
      <c r="C12" s="169"/>
      <c r="D12" s="169"/>
      <c r="E12" s="169"/>
      <c r="F12" s="112">
        <v>7.4</v>
      </c>
      <c r="G12" s="112">
        <v>6.3</v>
      </c>
      <c r="H12" s="112">
        <v>13.7</v>
      </c>
      <c r="I12" s="131">
        <v>6.7</v>
      </c>
      <c r="J12" s="93">
        <v>6.8</v>
      </c>
      <c r="K12" s="93">
        <v>13.5</v>
      </c>
      <c r="L12" s="93">
        <v>7.6239999999999997</v>
      </c>
      <c r="M12" s="93">
        <v>7.133</v>
      </c>
      <c r="N12" s="93">
        <v>14.759</v>
      </c>
      <c r="O12" s="93">
        <f t="shared" ref="O12:Q12" si="0">SUM(O9:O11)</f>
        <v>8.5340000000000007</v>
      </c>
      <c r="P12" s="93">
        <f t="shared" si="0"/>
        <v>8.125</v>
      </c>
      <c r="Q12" s="93">
        <f t="shared" si="0"/>
        <v>16.66</v>
      </c>
    </row>
    <row r="13" spans="1:19" ht="15" customHeight="1" x14ac:dyDescent="0.2">
      <c r="A13" s="161" t="s">
        <v>133</v>
      </c>
      <c r="B13" s="162"/>
      <c r="C13" s="161"/>
      <c r="D13" s="162"/>
      <c r="E13" s="162"/>
      <c r="F13" s="70">
        <v>0</v>
      </c>
      <c r="G13" s="70">
        <v>2</v>
      </c>
      <c r="H13" s="70">
        <v>2</v>
      </c>
      <c r="I13" s="71">
        <v>0</v>
      </c>
      <c r="J13" s="75">
        <v>1.6</v>
      </c>
      <c r="K13" s="75">
        <v>1.6</v>
      </c>
      <c r="L13" s="71" t="s">
        <v>20</v>
      </c>
      <c r="M13" s="75">
        <v>1.966</v>
      </c>
      <c r="N13" s="75">
        <v>1.966</v>
      </c>
      <c r="O13" s="71">
        <v>1.4999999999999999E-2</v>
      </c>
      <c r="P13" s="75">
        <v>2.1160000000000001</v>
      </c>
      <c r="Q13" s="75">
        <v>2.1309999999999998</v>
      </c>
    </row>
    <row r="14" spans="1:19" ht="15" customHeight="1" x14ac:dyDescent="0.2">
      <c r="A14" s="161" t="s">
        <v>134</v>
      </c>
      <c r="B14" s="162"/>
      <c r="C14" s="161"/>
      <c r="D14" s="162"/>
      <c r="E14" s="162"/>
      <c r="F14" s="70">
        <v>0</v>
      </c>
      <c r="G14" s="70">
        <v>-0.3</v>
      </c>
      <c r="H14" s="70">
        <v>-0.3</v>
      </c>
      <c r="I14" s="71">
        <v>0</v>
      </c>
      <c r="J14" s="75">
        <v>-0.3</v>
      </c>
      <c r="K14" s="75">
        <v>-0.3</v>
      </c>
      <c r="L14" s="71">
        <v>-9.9000000000000005E-2</v>
      </c>
      <c r="M14" s="75">
        <v>-0.35499999999999998</v>
      </c>
      <c r="N14" s="75">
        <v>-0.45300000000000001</v>
      </c>
      <c r="O14" s="71">
        <v>-5.8999999999999997E-2</v>
      </c>
      <c r="P14" s="75">
        <v>-0.25700000000000001</v>
      </c>
      <c r="Q14" s="75">
        <v>-0.316</v>
      </c>
    </row>
    <row r="15" spans="1:19" ht="10.5" customHeight="1" x14ac:dyDescent="0.2">
      <c r="A15" s="194" t="s">
        <v>66</v>
      </c>
      <c r="B15" s="162"/>
      <c r="C15" s="161"/>
      <c r="D15" s="162"/>
      <c r="E15" s="162"/>
      <c r="F15" s="70">
        <v>0</v>
      </c>
      <c r="G15" s="70">
        <v>0</v>
      </c>
      <c r="H15" s="70">
        <v>0</v>
      </c>
      <c r="I15" s="71">
        <v>0</v>
      </c>
      <c r="J15" s="75">
        <v>0</v>
      </c>
      <c r="K15" s="75">
        <v>0</v>
      </c>
      <c r="L15" s="71" t="s">
        <v>20</v>
      </c>
      <c r="M15" s="75">
        <v>-5.0000000000000001E-3</v>
      </c>
      <c r="N15" s="75">
        <v>-5.0000000000000001E-3</v>
      </c>
      <c r="O15" s="71" t="s">
        <v>20</v>
      </c>
      <c r="P15" s="75">
        <v>-8.0000000000000002E-3</v>
      </c>
      <c r="Q15" s="75">
        <v>-8.0000000000000002E-3</v>
      </c>
    </row>
    <row r="16" spans="1:19" ht="15" customHeight="1" x14ac:dyDescent="0.2">
      <c r="A16" s="195" t="s">
        <v>88</v>
      </c>
      <c r="B16" s="173"/>
      <c r="C16" s="173"/>
      <c r="D16" s="173"/>
      <c r="E16" s="173"/>
      <c r="F16" s="142">
        <v>7.4</v>
      </c>
      <c r="G16" s="142">
        <v>8</v>
      </c>
      <c r="H16" s="142">
        <v>15.4</v>
      </c>
      <c r="I16" s="132">
        <v>6.7</v>
      </c>
      <c r="J16" s="141">
        <v>8.1</v>
      </c>
      <c r="K16" s="141">
        <v>14.8</v>
      </c>
      <c r="L16" s="132">
        <v>7.5249999999999995</v>
      </c>
      <c r="M16" s="132">
        <v>8.738999999999999</v>
      </c>
      <c r="N16" s="132">
        <v>16.267000000000003</v>
      </c>
      <c r="O16" s="132">
        <f t="shared" ref="O16:Q16" si="1">SUM(O12:O15)</f>
        <v>8.490000000000002</v>
      </c>
      <c r="P16" s="132">
        <f t="shared" si="1"/>
        <v>9.9760000000000009</v>
      </c>
      <c r="Q16" s="132">
        <f t="shared" si="1"/>
        <v>18.467000000000002</v>
      </c>
    </row>
  </sheetData>
  <mergeCells count="4">
    <mergeCell ref="F6:H6"/>
    <mergeCell ref="L6:N6"/>
    <mergeCell ref="I6:K6"/>
    <mergeCell ref="O6:Q6"/>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indexed="23"/>
  </sheetPr>
  <dimension ref="A2:V25"/>
  <sheetViews>
    <sheetView zoomScaleNormal="100" workbookViewId="0"/>
  </sheetViews>
  <sheetFormatPr defaultRowHeight="12.75" x14ac:dyDescent="0.2"/>
  <cols>
    <col min="1" max="1" width="21.7109375" style="74" customWidth="1"/>
    <col min="2" max="5" width="2.140625" style="74" hidden="1" customWidth="1"/>
    <col min="6" max="6" width="0" style="74" hidden="1" customWidth="1"/>
    <col min="7" max="7" width="5.28515625" style="74" hidden="1" customWidth="1"/>
    <col min="8" max="10" width="5.28515625" style="74" customWidth="1"/>
    <col min="11" max="11" width="0" style="74" hidden="1" customWidth="1"/>
    <col min="12" max="12" width="5.42578125" style="74" hidden="1" customWidth="1"/>
    <col min="13" max="15" width="5.42578125" style="74" customWidth="1"/>
    <col min="16" max="16" width="0" style="74" hidden="1" customWidth="1"/>
    <col min="17" max="17" width="5.28515625" style="2" hidden="1" customWidth="1"/>
    <col min="18" max="18" width="5.28515625" style="2" customWidth="1"/>
    <col min="19" max="20" width="5.28515625" style="74" customWidth="1"/>
    <col min="21" max="16384" width="9.140625" style="2"/>
  </cols>
  <sheetData>
    <row r="2" spans="1:21" x14ac:dyDescent="0.2">
      <c r="A2" s="234" t="s">
        <v>186</v>
      </c>
      <c r="B2" s="156"/>
      <c r="C2" s="156"/>
      <c r="D2" s="156"/>
      <c r="E2" s="156"/>
    </row>
    <row r="3" spans="1:21" x14ac:dyDescent="0.2">
      <c r="A3" s="156"/>
      <c r="B3" s="156"/>
      <c r="C3" s="156"/>
      <c r="D3" s="156"/>
      <c r="E3" s="156"/>
    </row>
    <row r="4" spans="1:21" x14ac:dyDescent="0.2">
      <c r="A4" s="156"/>
      <c r="B4" s="156"/>
      <c r="C4" s="156"/>
      <c r="D4" s="156"/>
      <c r="E4" s="156"/>
    </row>
    <row r="5" spans="1:21" ht="12.75" customHeight="1" x14ac:dyDescent="0.2">
      <c r="A5" s="157" t="s">
        <v>4</v>
      </c>
      <c r="B5" s="157"/>
      <c r="C5" s="157"/>
      <c r="D5" s="157"/>
      <c r="E5" s="157"/>
      <c r="F5" s="237" t="s">
        <v>0</v>
      </c>
      <c r="G5" s="237"/>
      <c r="H5" s="237"/>
      <c r="I5" s="237"/>
      <c r="J5" s="238"/>
      <c r="K5" s="237" t="s">
        <v>1</v>
      </c>
      <c r="L5" s="237"/>
      <c r="M5" s="237"/>
      <c r="N5" s="237"/>
      <c r="O5" s="238"/>
      <c r="P5" s="240" t="s">
        <v>2</v>
      </c>
      <c r="Q5" s="240"/>
      <c r="R5" s="240"/>
      <c r="S5" s="240"/>
      <c r="T5" s="240"/>
    </row>
    <row r="6" spans="1:21" x14ac:dyDescent="0.2">
      <c r="A6" s="196"/>
      <c r="B6" s="196"/>
      <c r="C6" s="196"/>
      <c r="D6" s="196"/>
      <c r="E6" s="196"/>
      <c r="F6" s="196">
        <v>2006</v>
      </c>
      <c r="G6" s="98">
        <v>2007</v>
      </c>
      <c r="H6" s="98">
        <v>2008</v>
      </c>
      <c r="I6" s="98">
        <v>2009</v>
      </c>
      <c r="J6" s="222">
        <v>2010</v>
      </c>
      <c r="K6" s="98">
        <v>2006</v>
      </c>
      <c r="L6" s="98">
        <v>2007</v>
      </c>
      <c r="M6" s="98">
        <v>2008</v>
      </c>
      <c r="N6" s="98">
        <v>2009</v>
      </c>
      <c r="O6" s="222">
        <v>2010</v>
      </c>
      <c r="P6" s="98">
        <v>2006</v>
      </c>
      <c r="Q6" s="5">
        <v>2007</v>
      </c>
      <c r="R6" s="5">
        <v>2008</v>
      </c>
      <c r="S6" s="98">
        <v>2009</v>
      </c>
      <c r="T6" s="98">
        <v>2010</v>
      </c>
    </row>
    <row r="7" spans="1:21" x14ac:dyDescent="0.2">
      <c r="A7" s="169" t="s">
        <v>125</v>
      </c>
      <c r="B7" s="169"/>
      <c r="C7" s="169"/>
      <c r="D7" s="169"/>
      <c r="E7" s="169"/>
      <c r="F7" s="112">
        <v>100</v>
      </c>
      <c r="G7" s="112">
        <v>100</v>
      </c>
      <c r="H7" s="112">
        <v>100</v>
      </c>
      <c r="I7" s="108">
        <v>100</v>
      </c>
      <c r="J7" s="223">
        <v>100</v>
      </c>
      <c r="K7" s="112">
        <v>100</v>
      </c>
      <c r="L7" s="112">
        <v>100</v>
      </c>
      <c r="M7" s="112">
        <v>100</v>
      </c>
      <c r="N7" s="108">
        <v>100</v>
      </c>
      <c r="O7" s="223">
        <v>100</v>
      </c>
      <c r="P7" s="112">
        <v>100</v>
      </c>
      <c r="Q7" s="10">
        <v>100</v>
      </c>
      <c r="R7" s="10">
        <v>100</v>
      </c>
      <c r="S7" s="108">
        <v>100</v>
      </c>
      <c r="T7" s="108">
        <v>100</v>
      </c>
    </row>
    <row r="8" spans="1:21" s="47" customFormat="1" x14ac:dyDescent="0.2">
      <c r="A8" s="162" t="s">
        <v>5</v>
      </c>
      <c r="B8" s="162"/>
      <c r="C8" s="162"/>
      <c r="D8" s="162"/>
      <c r="E8" s="162"/>
      <c r="F8" s="70">
        <v>3</v>
      </c>
      <c r="G8" s="70">
        <v>3</v>
      </c>
      <c r="H8" s="70">
        <v>3</v>
      </c>
      <c r="I8" s="101">
        <v>1.4219999999999999</v>
      </c>
      <c r="J8" s="224">
        <v>1.171</v>
      </c>
      <c r="K8" s="70">
        <v>2</v>
      </c>
      <c r="L8" s="70">
        <v>1</v>
      </c>
      <c r="M8" s="70">
        <v>1</v>
      </c>
      <c r="N8" s="101">
        <v>0.75871949000000005</v>
      </c>
      <c r="O8" s="224">
        <v>0.59041504</v>
      </c>
      <c r="P8" s="70">
        <v>3</v>
      </c>
      <c r="Q8" s="8">
        <v>3</v>
      </c>
      <c r="R8" s="8">
        <v>2</v>
      </c>
      <c r="S8" s="101">
        <v>2.468</v>
      </c>
      <c r="T8" s="101">
        <v>1.855</v>
      </c>
    </row>
    <row r="9" spans="1:21" x14ac:dyDescent="0.2">
      <c r="A9" s="162" t="s">
        <v>6</v>
      </c>
      <c r="B9" s="162"/>
      <c r="C9" s="162"/>
      <c r="D9" s="162"/>
      <c r="E9" s="162"/>
      <c r="F9" s="70">
        <v>9</v>
      </c>
      <c r="G9" s="70">
        <v>9</v>
      </c>
      <c r="H9" s="70">
        <v>12</v>
      </c>
      <c r="I9" s="101">
        <v>10.922000000000001</v>
      </c>
      <c r="J9" s="224">
        <v>11.43</v>
      </c>
      <c r="K9" s="70">
        <v>76</v>
      </c>
      <c r="L9" s="70">
        <v>82</v>
      </c>
      <c r="M9" s="70">
        <v>82</v>
      </c>
      <c r="N9" s="101">
        <v>84.015285570000003</v>
      </c>
      <c r="O9" s="224">
        <v>85.07131373</v>
      </c>
      <c r="P9" s="70">
        <v>59</v>
      </c>
      <c r="Q9" s="8">
        <v>66</v>
      </c>
      <c r="R9" s="8">
        <v>68</v>
      </c>
      <c r="S9" s="101">
        <v>71.436000000000007</v>
      </c>
      <c r="T9" s="101">
        <v>71.296000000000006</v>
      </c>
    </row>
    <row r="10" spans="1:21" ht="22.5" x14ac:dyDescent="0.2">
      <c r="A10" s="162" t="s">
        <v>7</v>
      </c>
      <c r="B10" s="162"/>
      <c r="C10" s="162"/>
      <c r="D10" s="162"/>
      <c r="E10" s="162"/>
      <c r="F10" s="70">
        <v>31</v>
      </c>
      <c r="G10" s="70">
        <v>31</v>
      </c>
      <c r="H10" s="70">
        <v>30</v>
      </c>
      <c r="I10" s="101">
        <v>24.515000000000001</v>
      </c>
      <c r="J10" s="224">
        <v>25.504000000000001</v>
      </c>
      <c r="K10" s="70">
        <v>3</v>
      </c>
      <c r="L10" s="70">
        <v>2</v>
      </c>
      <c r="M10" s="70">
        <v>3</v>
      </c>
      <c r="N10" s="101">
        <v>3.3828511300000002</v>
      </c>
      <c r="O10" s="224">
        <v>2.85232061</v>
      </c>
      <c r="P10" s="70">
        <v>8</v>
      </c>
      <c r="Q10" s="8">
        <v>8</v>
      </c>
      <c r="R10" s="8">
        <v>6</v>
      </c>
      <c r="S10" s="101">
        <v>5.3239999999999998</v>
      </c>
      <c r="T10" s="101">
        <v>5.2750000000000004</v>
      </c>
    </row>
    <row r="11" spans="1:21" ht="22.5" x14ac:dyDescent="0.2">
      <c r="A11" s="162" t="s">
        <v>8</v>
      </c>
      <c r="B11" s="162"/>
      <c r="C11" s="162"/>
      <c r="D11" s="162"/>
      <c r="E11" s="162"/>
      <c r="F11" s="70">
        <v>15</v>
      </c>
      <c r="G11" s="70">
        <v>19</v>
      </c>
      <c r="H11" s="70">
        <v>18</v>
      </c>
      <c r="I11" s="101">
        <v>21.241</v>
      </c>
      <c r="J11" s="224">
        <v>24.135000000000002</v>
      </c>
      <c r="K11" s="70">
        <v>10</v>
      </c>
      <c r="L11" s="70">
        <v>8</v>
      </c>
      <c r="M11" s="70">
        <v>6</v>
      </c>
      <c r="N11" s="101">
        <v>3.5736790699999998</v>
      </c>
      <c r="O11" s="224">
        <v>3.2475627899999999</v>
      </c>
      <c r="P11" s="70">
        <v>9</v>
      </c>
      <c r="Q11" s="8">
        <v>7</v>
      </c>
      <c r="R11" s="8">
        <v>7</v>
      </c>
      <c r="S11" s="101">
        <v>5.74</v>
      </c>
      <c r="T11" s="101">
        <v>5.6419999999999995</v>
      </c>
      <c r="U11" s="80"/>
    </row>
    <row r="12" spans="1:21" x14ac:dyDescent="0.2">
      <c r="A12" s="209" t="s">
        <v>9</v>
      </c>
      <c r="B12" s="209"/>
      <c r="C12" s="209"/>
      <c r="D12" s="209"/>
      <c r="E12" s="209"/>
      <c r="F12" s="218">
        <v>42</v>
      </c>
      <c r="G12" s="218">
        <v>38</v>
      </c>
      <c r="H12" s="218">
        <v>37</v>
      </c>
      <c r="I12" s="109">
        <v>41.9</v>
      </c>
      <c r="J12" s="225">
        <v>37.76</v>
      </c>
      <c r="K12" s="218">
        <v>9</v>
      </c>
      <c r="L12" s="218">
        <v>7</v>
      </c>
      <c r="M12" s="218">
        <v>8</v>
      </c>
      <c r="N12" s="109">
        <v>8.2694647500000009</v>
      </c>
      <c r="O12" s="225">
        <v>8.2383878199999998</v>
      </c>
      <c r="P12" s="218">
        <v>21</v>
      </c>
      <c r="Q12" s="28">
        <v>16</v>
      </c>
      <c r="R12" s="28">
        <v>17</v>
      </c>
      <c r="S12" s="109">
        <v>15.034000000000001</v>
      </c>
      <c r="T12" s="109">
        <v>15.931999999999999</v>
      </c>
    </row>
    <row r="13" spans="1:21" x14ac:dyDescent="0.2">
      <c r="A13" s="213" t="s">
        <v>154</v>
      </c>
      <c r="B13" s="162"/>
      <c r="C13" s="162"/>
      <c r="D13" s="162"/>
      <c r="E13" s="162"/>
      <c r="F13" s="70"/>
      <c r="G13" s="70"/>
      <c r="H13" s="70"/>
      <c r="I13" s="101"/>
      <c r="J13" s="101"/>
      <c r="K13" s="70"/>
      <c r="L13" s="70"/>
      <c r="M13" s="70"/>
      <c r="N13" s="101"/>
      <c r="O13" s="101"/>
      <c r="P13" s="70"/>
      <c r="Q13" s="8"/>
      <c r="R13" s="8"/>
      <c r="S13" s="101"/>
      <c r="T13" s="101"/>
    </row>
    <row r="14" spans="1:21" x14ac:dyDescent="0.2">
      <c r="A14" s="226"/>
      <c r="B14" s="162"/>
      <c r="C14" s="162"/>
      <c r="D14" s="162"/>
      <c r="E14" s="162"/>
      <c r="F14" s="70"/>
      <c r="G14" s="70"/>
      <c r="H14" s="70"/>
      <c r="I14" s="101"/>
      <c r="J14" s="101"/>
      <c r="K14" s="70"/>
      <c r="L14" s="70"/>
      <c r="M14" s="70"/>
      <c r="N14" s="101"/>
      <c r="O14" s="101"/>
      <c r="P14" s="70"/>
      <c r="Q14" s="8"/>
      <c r="R14" s="8"/>
      <c r="S14" s="101"/>
      <c r="T14" s="101"/>
    </row>
    <row r="20" spans="1:22" x14ac:dyDescent="0.2">
      <c r="A20" s="104"/>
    </row>
    <row r="21" spans="1:22" s="68" customFormat="1" ht="12.75" customHeight="1" x14ac:dyDescent="0.2">
      <c r="A21" s="104"/>
      <c r="B21" s="74"/>
      <c r="C21" s="111"/>
      <c r="D21" s="111"/>
      <c r="E21" s="111"/>
      <c r="F21" s="111"/>
      <c r="G21" s="110"/>
      <c r="H21" s="111"/>
      <c r="I21" s="111"/>
      <c r="J21" s="111"/>
      <c r="K21" s="111"/>
      <c r="L21" s="111"/>
      <c r="M21" s="111"/>
      <c r="N21" s="110"/>
      <c r="O21" s="110"/>
      <c r="P21" s="111"/>
      <c r="S21" s="111"/>
      <c r="T21" s="111"/>
      <c r="V21" s="2"/>
    </row>
    <row r="22" spans="1:22" ht="12.75" customHeight="1" x14ac:dyDescent="0.2"/>
    <row r="23" spans="1:22" ht="12.75" customHeight="1" x14ac:dyDescent="0.2"/>
    <row r="24" spans="1:22" ht="12.75" customHeight="1" x14ac:dyDescent="0.2"/>
    <row r="25" spans="1:22" ht="12.75" customHeight="1" x14ac:dyDescent="0.2">
      <c r="A25" s="105"/>
    </row>
  </sheetData>
  <mergeCells count="3">
    <mergeCell ref="F5:J5"/>
    <mergeCell ref="K5:O5"/>
    <mergeCell ref="P5:T5"/>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indexed="57"/>
  </sheetPr>
  <dimension ref="A2:R26"/>
  <sheetViews>
    <sheetView workbookViewId="0"/>
  </sheetViews>
  <sheetFormatPr defaultRowHeight="12.75" x14ac:dyDescent="0.2"/>
  <cols>
    <col min="1" max="1" width="8" style="74" customWidth="1"/>
    <col min="2" max="2" width="20" style="74" customWidth="1"/>
    <col min="3" max="3" width="28.85546875" style="74" hidden="1" customWidth="1"/>
    <col min="4" max="5" width="4.28515625" style="74" hidden="1" customWidth="1"/>
    <col min="6" max="14" width="4.7109375" style="74" customWidth="1"/>
    <col min="15" max="16384" width="9.140625" style="2"/>
  </cols>
  <sheetData>
    <row r="2" spans="1:18" x14ac:dyDescent="0.2">
      <c r="A2" s="234" t="s">
        <v>207</v>
      </c>
      <c r="B2" s="156"/>
      <c r="C2" s="156"/>
      <c r="D2" s="156"/>
      <c r="E2" s="156"/>
    </row>
    <row r="3" spans="1:18" x14ac:dyDescent="0.2">
      <c r="A3" s="156"/>
      <c r="B3" s="156"/>
      <c r="C3" s="156"/>
      <c r="D3" s="156"/>
      <c r="E3" s="156"/>
    </row>
    <row r="4" spans="1:18" x14ac:dyDescent="0.2">
      <c r="A4" s="156"/>
      <c r="B4" s="156"/>
      <c r="C4" s="156"/>
      <c r="D4" s="156"/>
      <c r="E4" s="156"/>
    </row>
    <row r="5" spans="1:18" x14ac:dyDescent="0.2">
      <c r="A5" s="156"/>
      <c r="B5" s="156"/>
      <c r="C5" s="156"/>
      <c r="D5" s="156"/>
      <c r="E5" s="156"/>
    </row>
    <row r="6" spans="1:18" x14ac:dyDescent="0.2">
      <c r="A6" s="192"/>
      <c r="B6" s="192"/>
      <c r="C6" s="192"/>
      <c r="D6" s="192"/>
      <c r="E6" s="192"/>
      <c r="F6" s="133">
        <v>2002</v>
      </c>
      <c r="G6" s="133">
        <v>2003</v>
      </c>
      <c r="H6" s="133">
        <v>2004</v>
      </c>
      <c r="I6" s="133">
        <v>2005</v>
      </c>
      <c r="J6" s="133">
        <v>2006</v>
      </c>
      <c r="K6" s="133">
        <v>2007</v>
      </c>
      <c r="L6" s="133">
        <v>2008</v>
      </c>
      <c r="M6" s="133">
        <v>2009</v>
      </c>
      <c r="N6" s="133">
        <v>2010</v>
      </c>
    </row>
    <row r="7" spans="1:18" x14ac:dyDescent="0.2">
      <c r="A7" s="161" t="s">
        <v>109</v>
      </c>
      <c r="B7" s="184"/>
      <c r="C7" s="184"/>
      <c r="D7" s="184"/>
      <c r="E7" s="184"/>
      <c r="F7" s="138"/>
      <c r="G7" s="138"/>
      <c r="H7" s="138"/>
      <c r="I7" s="138"/>
      <c r="J7" s="138"/>
      <c r="K7" s="185"/>
      <c r="L7" s="138"/>
      <c r="M7" s="138"/>
      <c r="N7" s="138"/>
    </row>
    <row r="8" spans="1:18" x14ac:dyDescent="0.2">
      <c r="A8" s="187" t="s">
        <v>48</v>
      </c>
      <c r="B8" s="162"/>
      <c r="C8" s="162"/>
      <c r="D8" s="162"/>
      <c r="E8" s="162"/>
      <c r="F8" s="70"/>
      <c r="G8" s="70"/>
      <c r="H8" s="70"/>
      <c r="I8" s="70"/>
      <c r="J8" s="70"/>
      <c r="K8" s="76"/>
      <c r="L8" s="70"/>
      <c r="M8" s="70"/>
      <c r="N8" s="70"/>
      <c r="P8" s="74"/>
      <c r="Q8" s="74"/>
      <c r="R8" s="74"/>
    </row>
    <row r="9" spans="1:18" ht="11.25" customHeight="1" x14ac:dyDescent="0.2">
      <c r="A9" s="193" t="s">
        <v>108</v>
      </c>
      <c r="C9" s="162"/>
      <c r="D9" s="162"/>
      <c r="E9" s="162"/>
      <c r="F9" s="71">
        <v>21.2</v>
      </c>
      <c r="G9" s="71">
        <v>21.4</v>
      </c>
      <c r="H9" s="71">
        <v>21.8</v>
      </c>
      <c r="I9" s="71">
        <v>22.9</v>
      </c>
      <c r="J9" s="72">
        <v>22.6</v>
      </c>
      <c r="K9" s="72">
        <v>20.8</v>
      </c>
      <c r="L9" s="71">
        <v>19.7</v>
      </c>
      <c r="M9" s="71">
        <v>22.589237000000001</v>
      </c>
      <c r="N9" s="71">
        <v>24.622004</v>
      </c>
      <c r="P9" s="74"/>
      <c r="Q9" s="86"/>
      <c r="R9" s="74"/>
    </row>
    <row r="10" spans="1:18" ht="10.5" customHeight="1" x14ac:dyDescent="0.2">
      <c r="A10" s="194" t="s">
        <v>113</v>
      </c>
      <c r="D10" s="162"/>
      <c r="E10" s="162"/>
      <c r="F10" s="71">
        <v>-6.6</v>
      </c>
      <c r="G10" s="71">
        <v>-6.9</v>
      </c>
      <c r="H10" s="71">
        <v>-6.8</v>
      </c>
      <c r="I10" s="71">
        <v>-7.7</v>
      </c>
      <c r="J10" s="72">
        <v>-7.6</v>
      </c>
      <c r="K10" s="72">
        <v>-7.3</v>
      </c>
      <c r="L10" s="71">
        <v>-7</v>
      </c>
      <c r="M10" s="71">
        <v>-8.2040009999999999</v>
      </c>
      <c r="N10" s="71">
        <v>-8.7576730000000005</v>
      </c>
      <c r="P10" s="74"/>
      <c r="Q10" s="87"/>
      <c r="R10" s="74"/>
    </row>
    <row r="11" spans="1:18" ht="13.5" customHeight="1" x14ac:dyDescent="0.2">
      <c r="A11" s="193" t="s">
        <v>49</v>
      </c>
      <c r="C11" s="162"/>
      <c r="D11" s="162"/>
      <c r="E11" s="162"/>
      <c r="F11" s="71">
        <v>2</v>
      </c>
      <c r="G11" s="71">
        <v>1.8</v>
      </c>
      <c r="H11" s="71" t="s">
        <v>21</v>
      </c>
      <c r="I11" s="71" t="s">
        <v>21</v>
      </c>
      <c r="J11" s="71" t="s">
        <v>21</v>
      </c>
      <c r="K11" s="71" t="s">
        <v>21</v>
      </c>
      <c r="L11" s="71" t="s">
        <v>21</v>
      </c>
      <c r="M11" s="71" t="s">
        <v>21</v>
      </c>
      <c r="N11" s="71" t="s">
        <v>21</v>
      </c>
    </row>
    <row r="12" spans="1:18" ht="10.5" customHeight="1" x14ac:dyDescent="0.2">
      <c r="A12" s="194" t="s">
        <v>113</v>
      </c>
      <c r="D12" s="162"/>
      <c r="E12" s="162"/>
      <c r="F12" s="71">
        <v>-0.7</v>
      </c>
      <c r="G12" s="71">
        <v>-0.6</v>
      </c>
      <c r="H12" s="71" t="s">
        <v>21</v>
      </c>
      <c r="I12" s="71" t="s">
        <v>21</v>
      </c>
      <c r="J12" s="71" t="s">
        <v>21</v>
      </c>
      <c r="K12" s="71" t="s">
        <v>21</v>
      </c>
      <c r="L12" s="71" t="s">
        <v>21</v>
      </c>
      <c r="M12" s="71" t="s">
        <v>21</v>
      </c>
      <c r="N12" s="71" t="s">
        <v>21</v>
      </c>
    </row>
    <row r="13" spans="1:18" x14ac:dyDescent="0.2">
      <c r="A13" s="187" t="s">
        <v>50</v>
      </c>
      <c r="B13" s="162"/>
      <c r="C13" s="162"/>
      <c r="D13" s="162"/>
      <c r="E13" s="162"/>
      <c r="F13" s="70"/>
      <c r="G13" s="70"/>
      <c r="H13" s="70"/>
      <c r="I13" s="70"/>
      <c r="J13" s="70"/>
      <c r="K13" s="76"/>
      <c r="L13" s="70"/>
      <c r="M13" s="70"/>
      <c r="N13" s="70"/>
    </row>
    <row r="14" spans="1:18" ht="11.25" customHeight="1" x14ac:dyDescent="0.2">
      <c r="A14" s="193" t="s">
        <v>49</v>
      </c>
      <c r="C14" s="162"/>
      <c r="D14" s="162"/>
      <c r="E14" s="162"/>
      <c r="F14" s="71" t="s">
        <v>21</v>
      </c>
      <c r="G14" s="71" t="s">
        <v>21</v>
      </c>
      <c r="H14" s="71">
        <v>1.8</v>
      </c>
      <c r="I14" s="71" t="s">
        <v>21</v>
      </c>
      <c r="J14" s="71" t="s">
        <v>21</v>
      </c>
      <c r="K14" s="71" t="s">
        <v>21</v>
      </c>
      <c r="L14" s="71" t="s">
        <v>21</v>
      </c>
      <c r="M14" s="71" t="s">
        <v>21</v>
      </c>
      <c r="N14" s="71" t="s">
        <v>21</v>
      </c>
    </row>
    <row r="15" spans="1:18" ht="10.5" customHeight="1" x14ac:dyDescent="0.2">
      <c r="A15" s="194" t="s">
        <v>113</v>
      </c>
      <c r="D15" s="162"/>
      <c r="E15" s="162"/>
      <c r="F15" s="71" t="s">
        <v>21</v>
      </c>
      <c r="G15" s="71" t="s">
        <v>21</v>
      </c>
      <c r="H15" s="71">
        <v>-0.6</v>
      </c>
      <c r="I15" s="71" t="s">
        <v>21</v>
      </c>
      <c r="J15" s="71" t="s">
        <v>21</v>
      </c>
      <c r="K15" s="71" t="s">
        <v>21</v>
      </c>
      <c r="L15" s="71" t="s">
        <v>21</v>
      </c>
      <c r="M15" s="71" t="s">
        <v>21</v>
      </c>
      <c r="N15" s="71" t="s">
        <v>21</v>
      </c>
    </row>
    <row r="16" spans="1:18" ht="13.5" customHeight="1" x14ac:dyDescent="0.2">
      <c r="A16" s="161" t="s">
        <v>51</v>
      </c>
      <c r="B16" s="162"/>
      <c r="C16" s="162"/>
      <c r="D16" s="162"/>
      <c r="E16" s="162"/>
      <c r="F16" s="71">
        <v>0.1</v>
      </c>
      <c r="G16" s="71">
        <v>0</v>
      </c>
      <c r="H16" s="71">
        <v>0</v>
      </c>
      <c r="I16" s="71">
        <v>0</v>
      </c>
      <c r="J16" s="72">
        <v>0</v>
      </c>
      <c r="K16" s="71">
        <v>0</v>
      </c>
      <c r="L16" s="71">
        <v>0</v>
      </c>
      <c r="M16" s="71">
        <v>0.11029121572999988</v>
      </c>
      <c r="N16" s="71">
        <f>SUM(N9:N10)/'t15'!N13*'t15'!N17</f>
        <v>0.11713902796508306</v>
      </c>
    </row>
    <row r="17" spans="1:16" ht="11.25" customHeight="1" x14ac:dyDescent="0.2">
      <c r="A17" s="194" t="s">
        <v>140</v>
      </c>
      <c r="C17" s="162"/>
      <c r="D17" s="162"/>
      <c r="E17" s="162"/>
      <c r="F17" s="71">
        <v>0</v>
      </c>
      <c r="G17" s="71">
        <v>0</v>
      </c>
      <c r="H17" s="71">
        <v>0</v>
      </c>
      <c r="I17" s="71">
        <v>0</v>
      </c>
      <c r="J17" s="72">
        <v>0</v>
      </c>
      <c r="K17" s="72">
        <v>0</v>
      </c>
      <c r="L17" s="71">
        <v>0</v>
      </c>
      <c r="M17" s="71">
        <v>-5.5145607864999939E-2</v>
      </c>
      <c r="N17" s="71">
        <f>-N16/2</f>
        <v>-5.8569513982541531E-2</v>
      </c>
    </row>
    <row r="18" spans="1:16" ht="26.25" customHeight="1" x14ac:dyDescent="0.2">
      <c r="A18" s="260" t="s">
        <v>89</v>
      </c>
      <c r="B18" s="261"/>
      <c r="C18" s="169"/>
      <c r="D18" s="169"/>
      <c r="E18" s="169"/>
      <c r="F18" s="131">
        <v>16</v>
      </c>
      <c r="G18" s="131">
        <v>15.6</v>
      </c>
      <c r="H18" s="131">
        <v>16.2</v>
      </c>
      <c r="I18" s="131">
        <v>15.2</v>
      </c>
      <c r="J18" s="89">
        <v>15</v>
      </c>
      <c r="K18" s="131">
        <v>13.5</v>
      </c>
      <c r="L18" s="131">
        <v>12.7</v>
      </c>
      <c r="M18" s="131">
        <v>14.440381607865</v>
      </c>
      <c r="N18" s="131">
        <f>N9+N10+N16+N17</f>
        <v>15.92290051398254</v>
      </c>
    </row>
    <row r="19" spans="1:16" ht="15" customHeight="1" x14ac:dyDescent="0.2">
      <c r="A19" s="161" t="s">
        <v>55</v>
      </c>
      <c r="B19" s="168" t="s">
        <v>56</v>
      </c>
      <c r="D19" s="162"/>
      <c r="E19" s="162"/>
      <c r="F19" s="71">
        <v>0.5</v>
      </c>
      <c r="G19" s="71">
        <v>0.2</v>
      </c>
      <c r="H19" s="71">
        <v>0.1</v>
      </c>
      <c r="I19" s="71">
        <v>0.1</v>
      </c>
      <c r="J19" s="72">
        <v>0.2</v>
      </c>
      <c r="K19" s="71">
        <v>0.2</v>
      </c>
      <c r="L19" s="71">
        <v>0.2</v>
      </c>
      <c r="M19" s="71">
        <v>0.2</v>
      </c>
      <c r="N19" s="71">
        <v>0.2</v>
      </c>
      <c r="P19" s="80"/>
    </row>
    <row r="20" spans="1:16" ht="9.75" customHeight="1" x14ac:dyDescent="0.2">
      <c r="B20" s="168" t="s">
        <v>57</v>
      </c>
      <c r="D20" s="186"/>
      <c r="E20" s="186"/>
      <c r="F20" s="71">
        <v>0</v>
      </c>
      <c r="G20" s="71">
        <v>0</v>
      </c>
      <c r="H20" s="71">
        <v>0</v>
      </c>
      <c r="I20" s="71">
        <v>0</v>
      </c>
      <c r="J20" s="72">
        <v>0</v>
      </c>
      <c r="K20" s="71">
        <v>0</v>
      </c>
      <c r="L20" s="71">
        <v>0</v>
      </c>
      <c r="M20" s="71">
        <v>8.9999999999999993E-3</v>
      </c>
      <c r="N20" s="71">
        <v>6.0000000000000001E-3</v>
      </c>
    </row>
    <row r="21" spans="1:16" ht="15.75" customHeight="1" x14ac:dyDescent="0.2">
      <c r="A21" s="195" t="s">
        <v>90</v>
      </c>
      <c r="B21" s="173"/>
      <c r="C21" s="173"/>
      <c r="D21" s="173"/>
      <c r="E21" s="173"/>
      <c r="F21" s="132">
        <v>16.5</v>
      </c>
      <c r="G21" s="132">
        <v>15.8</v>
      </c>
      <c r="H21" s="132">
        <v>16.3</v>
      </c>
      <c r="I21" s="132">
        <v>15.3</v>
      </c>
      <c r="J21" s="136">
        <v>15.3</v>
      </c>
      <c r="K21" s="136">
        <v>13.7</v>
      </c>
      <c r="L21" s="132">
        <v>12.9</v>
      </c>
      <c r="M21" s="132">
        <v>14.649381607864999</v>
      </c>
      <c r="N21" s="132">
        <f>N18+N19+N20</f>
        <v>16.12890051398254</v>
      </c>
    </row>
    <row r="22" spans="1:16" x14ac:dyDescent="0.2">
      <c r="A22" s="174" t="s">
        <v>112</v>
      </c>
    </row>
    <row r="26" spans="1:16" x14ac:dyDescent="0.2">
      <c r="B26" s="105"/>
    </row>
  </sheetData>
  <mergeCells count="1">
    <mergeCell ref="A18:B18"/>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enableFormatConditionsCalculation="0">
    <tabColor indexed="57"/>
  </sheetPr>
  <dimension ref="A2:S19"/>
  <sheetViews>
    <sheetView zoomScaleNormal="100" workbookViewId="0"/>
  </sheetViews>
  <sheetFormatPr defaultRowHeight="12.75" x14ac:dyDescent="0.2"/>
  <cols>
    <col min="1" max="1" width="25.28515625" style="74" customWidth="1"/>
    <col min="2" max="5" width="4.28515625" style="74" hidden="1" customWidth="1"/>
    <col min="6" max="14" width="5" style="74" customWidth="1"/>
    <col min="15" max="16384" width="9.140625" style="2"/>
  </cols>
  <sheetData>
    <row r="2" spans="1:19" x14ac:dyDescent="0.2">
      <c r="A2" s="234" t="s">
        <v>208</v>
      </c>
      <c r="B2" s="156"/>
      <c r="C2" s="156"/>
      <c r="D2" s="156"/>
      <c r="E2" s="156"/>
    </row>
    <row r="3" spans="1:19" x14ac:dyDescent="0.2">
      <c r="A3" s="156"/>
      <c r="B3" s="156"/>
      <c r="C3" s="156"/>
      <c r="D3" s="156"/>
      <c r="E3" s="156"/>
    </row>
    <row r="4" spans="1:19" x14ac:dyDescent="0.2">
      <c r="A4" s="156"/>
      <c r="B4" s="156"/>
      <c r="C4" s="156"/>
      <c r="D4" s="156"/>
      <c r="E4" s="156"/>
    </row>
    <row r="5" spans="1:19" x14ac:dyDescent="0.2">
      <c r="A5" s="156"/>
      <c r="B5" s="156"/>
      <c r="C5" s="156"/>
      <c r="D5" s="156"/>
      <c r="E5" s="156"/>
    </row>
    <row r="6" spans="1:19" x14ac:dyDescent="0.2">
      <c r="A6" s="192"/>
      <c r="B6" s="192"/>
      <c r="C6" s="192"/>
      <c r="D6" s="192"/>
      <c r="E6" s="192"/>
      <c r="F6" s="133">
        <v>2002</v>
      </c>
      <c r="G6" s="133">
        <v>2003</v>
      </c>
      <c r="H6" s="133">
        <v>2004</v>
      </c>
      <c r="I6" s="133">
        <v>2005</v>
      </c>
      <c r="J6" s="133">
        <v>2006</v>
      </c>
      <c r="K6" s="133">
        <v>2007</v>
      </c>
      <c r="L6" s="133">
        <v>2008</v>
      </c>
      <c r="M6" s="133">
        <v>2009</v>
      </c>
      <c r="N6" s="133">
        <v>2010</v>
      </c>
    </row>
    <row r="7" spans="1:19" ht="13.5" customHeight="1" x14ac:dyDescent="0.2">
      <c r="A7" s="184" t="s">
        <v>83</v>
      </c>
      <c r="B7" s="184"/>
      <c r="C7" s="184"/>
      <c r="D7" s="184"/>
      <c r="E7" s="184"/>
    </row>
    <row r="8" spans="1:19" ht="10.5" customHeight="1" x14ac:dyDescent="0.2">
      <c r="A8" s="186" t="s">
        <v>115</v>
      </c>
      <c r="B8" s="162"/>
      <c r="C8" s="162"/>
      <c r="D8" s="162"/>
      <c r="E8" s="162"/>
      <c r="F8" s="71">
        <v>1</v>
      </c>
      <c r="G8" s="71">
        <v>1.1000000000000001</v>
      </c>
      <c r="H8" s="71">
        <v>1.1000000000000001</v>
      </c>
      <c r="I8" s="71">
        <v>0.9</v>
      </c>
      <c r="J8" s="72">
        <v>0.8</v>
      </c>
      <c r="K8" s="71">
        <v>0.6</v>
      </c>
      <c r="L8" s="71">
        <v>0.5</v>
      </c>
      <c r="M8" s="71">
        <v>0.72751399999999999</v>
      </c>
      <c r="N8" s="71">
        <v>0.71401400000000004</v>
      </c>
      <c r="P8" s="67"/>
    </row>
    <row r="9" spans="1:19" ht="10.5" customHeight="1" x14ac:dyDescent="0.2">
      <c r="A9" s="187" t="s">
        <v>163</v>
      </c>
      <c r="B9" s="162"/>
      <c r="C9" s="162"/>
      <c r="D9" s="162"/>
      <c r="E9" s="162"/>
      <c r="F9" s="71">
        <v>0.4</v>
      </c>
      <c r="G9" s="71">
        <v>0.4</v>
      </c>
      <c r="H9" s="71">
        <v>0.4</v>
      </c>
      <c r="I9" s="71">
        <v>0.5</v>
      </c>
      <c r="J9" s="72">
        <v>0.4</v>
      </c>
      <c r="K9" s="71">
        <v>0.3</v>
      </c>
      <c r="L9" s="71">
        <v>0.2</v>
      </c>
      <c r="M9" s="71">
        <v>0.226663</v>
      </c>
      <c r="N9" s="71">
        <v>0.23272000000000004</v>
      </c>
      <c r="P9" s="67"/>
      <c r="S9" s="80"/>
    </row>
    <row r="10" spans="1:19" ht="10.5" customHeight="1" x14ac:dyDescent="0.2">
      <c r="A10" s="187" t="s">
        <v>31</v>
      </c>
      <c r="B10" s="162"/>
      <c r="C10" s="162"/>
      <c r="D10" s="162"/>
      <c r="E10" s="162"/>
      <c r="F10" s="71">
        <v>0.8</v>
      </c>
      <c r="G10" s="71">
        <v>0.9</v>
      </c>
      <c r="H10" s="71">
        <v>0.9</v>
      </c>
      <c r="I10" s="71">
        <v>0.6</v>
      </c>
      <c r="J10" s="72">
        <v>0.6</v>
      </c>
      <c r="K10" s="71">
        <v>0.6</v>
      </c>
      <c r="L10" s="71">
        <v>0.4</v>
      </c>
      <c r="M10" s="71">
        <v>0.34187400000000001</v>
      </c>
      <c r="N10" s="71">
        <v>0.32406200000000002</v>
      </c>
      <c r="P10" s="67"/>
      <c r="S10" s="80"/>
    </row>
    <row r="11" spans="1:19" ht="22.5" x14ac:dyDescent="0.2">
      <c r="A11" s="169" t="s">
        <v>114</v>
      </c>
      <c r="B11" s="169"/>
      <c r="C11" s="169"/>
      <c r="D11" s="169"/>
      <c r="E11" s="169"/>
      <c r="F11" s="131">
        <v>2.1</v>
      </c>
      <c r="G11" s="131">
        <v>2.2999999999999998</v>
      </c>
      <c r="H11" s="131">
        <v>2.2999999999999998</v>
      </c>
      <c r="I11" s="131">
        <v>1.9</v>
      </c>
      <c r="J11" s="89">
        <v>1.9</v>
      </c>
      <c r="K11" s="131">
        <v>1.5</v>
      </c>
      <c r="L11" s="131">
        <v>1.1000000000000001</v>
      </c>
      <c r="M11" s="131">
        <v>1.2960510000000001</v>
      </c>
      <c r="N11" s="131">
        <f>SUM(N8:N10)</f>
        <v>1.270796</v>
      </c>
    </row>
    <row r="12" spans="1:19" ht="15" customHeight="1" x14ac:dyDescent="0.2">
      <c r="A12" s="162" t="s">
        <v>116</v>
      </c>
      <c r="B12" s="162"/>
      <c r="C12" s="162"/>
      <c r="D12" s="162"/>
      <c r="E12" s="162"/>
      <c r="F12" s="71">
        <v>0.1</v>
      </c>
      <c r="G12" s="71">
        <v>0.1</v>
      </c>
      <c r="H12" s="71">
        <v>0.1</v>
      </c>
      <c r="I12" s="71">
        <v>0.1</v>
      </c>
      <c r="J12" s="72">
        <v>0.1</v>
      </c>
      <c r="K12" s="71">
        <v>0</v>
      </c>
      <c r="L12" s="71">
        <v>0</v>
      </c>
      <c r="M12" s="71">
        <v>0.1</v>
      </c>
      <c r="N12" s="71">
        <v>0.05</v>
      </c>
    </row>
    <row r="13" spans="1:19" ht="15" customHeight="1" x14ac:dyDescent="0.2">
      <c r="A13" s="162" t="s">
        <v>117</v>
      </c>
      <c r="B13" s="162"/>
      <c r="C13" s="162"/>
      <c r="D13" s="162"/>
      <c r="E13" s="162"/>
      <c r="F13" s="71">
        <v>-0.2</v>
      </c>
      <c r="G13" s="71">
        <v>-0.2</v>
      </c>
      <c r="H13" s="71">
        <v>-0.2</v>
      </c>
      <c r="I13" s="71">
        <v>-0.2</v>
      </c>
      <c r="J13" s="72">
        <v>-0.2</v>
      </c>
      <c r="K13" s="71">
        <v>-0.1</v>
      </c>
      <c r="L13" s="71">
        <v>-0.1</v>
      </c>
      <c r="M13" s="71">
        <v>-7.1999999999999995E-2</v>
      </c>
      <c r="N13" s="71">
        <v>-7.3999999999999996E-2</v>
      </c>
    </row>
    <row r="14" spans="1:19" ht="10.5" customHeight="1" x14ac:dyDescent="0.2">
      <c r="A14" s="189" t="s">
        <v>66</v>
      </c>
      <c r="B14" s="186"/>
      <c r="C14" s="186"/>
      <c r="D14" s="186"/>
      <c r="E14" s="186"/>
      <c r="F14" s="71">
        <v>-0.5</v>
      </c>
      <c r="G14" s="71">
        <v>-0.2</v>
      </c>
      <c r="H14" s="71">
        <v>-0.1</v>
      </c>
      <c r="I14" s="71">
        <v>-0.2</v>
      </c>
      <c r="J14" s="72">
        <v>-0.2</v>
      </c>
      <c r="K14" s="71">
        <v>-0.2</v>
      </c>
      <c r="L14" s="71">
        <v>-0.2</v>
      </c>
      <c r="M14" s="71">
        <v>-0.2</v>
      </c>
      <c r="N14" s="71">
        <v>-0.2</v>
      </c>
      <c r="P14" s="80"/>
    </row>
    <row r="15" spans="1:19" ht="22.5" x14ac:dyDescent="0.2">
      <c r="A15" s="173" t="s">
        <v>91</v>
      </c>
      <c r="B15" s="173"/>
      <c r="C15" s="173"/>
      <c r="D15" s="173"/>
      <c r="E15" s="173"/>
      <c r="F15" s="132">
        <v>1.5</v>
      </c>
      <c r="G15" s="132">
        <v>2.1</v>
      </c>
      <c r="H15" s="132">
        <v>2.1</v>
      </c>
      <c r="I15" s="132">
        <v>1.7</v>
      </c>
      <c r="J15" s="136">
        <v>1.5</v>
      </c>
      <c r="K15" s="132" t="s">
        <v>92</v>
      </c>
      <c r="L15" s="132">
        <v>0.8</v>
      </c>
      <c r="M15" s="132">
        <v>1.1240510000000001</v>
      </c>
      <c r="N15" s="132">
        <f>SUM(N11:N14)</f>
        <v>1.0467960000000001</v>
      </c>
    </row>
    <row r="19" spans="1:1" x14ac:dyDescent="0.2">
      <c r="A19" s="105"/>
    </row>
  </sheetData>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indexed="57"/>
  </sheetPr>
  <dimension ref="A2:S17"/>
  <sheetViews>
    <sheetView workbookViewId="0"/>
  </sheetViews>
  <sheetFormatPr defaultRowHeight="12.75" x14ac:dyDescent="0.2"/>
  <cols>
    <col min="1" max="1" width="24.28515625" style="74" customWidth="1"/>
    <col min="2" max="5" width="2.7109375" style="74" hidden="1" customWidth="1"/>
    <col min="6" max="8" width="9.140625" style="74" hidden="1" customWidth="1"/>
    <col min="9" max="9" width="10.7109375" style="74" hidden="1" customWidth="1"/>
    <col min="10" max="10" width="7.7109375" style="74" hidden="1" customWidth="1"/>
    <col min="11" max="11" width="5.5703125" style="74" hidden="1" customWidth="1"/>
    <col min="12" max="12" width="10.5703125" style="74" customWidth="1"/>
    <col min="13" max="13" width="7.28515625" style="74" customWidth="1"/>
    <col min="14" max="14" width="5.5703125" style="74" customWidth="1"/>
    <col min="15" max="15" width="10.5703125" style="74" customWidth="1"/>
    <col min="16" max="16" width="7.28515625" style="74" customWidth="1"/>
    <col min="17" max="17" width="5.5703125" style="74" customWidth="1"/>
    <col min="18" max="16384" width="9.140625" style="2"/>
  </cols>
  <sheetData>
    <row r="2" spans="1:19" x14ac:dyDescent="0.2">
      <c r="A2" s="234" t="s">
        <v>209</v>
      </c>
      <c r="B2" s="156"/>
      <c r="C2" s="156"/>
      <c r="D2" s="156"/>
      <c r="E2" s="156"/>
    </row>
    <row r="3" spans="1:19" x14ac:dyDescent="0.2">
      <c r="A3" s="156"/>
      <c r="B3" s="156"/>
      <c r="C3" s="156"/>
      <c r="D3" s="156"/>
      <c r="E3" s="156"/>
    </row>
    <row r="4" spans="1:19" x14ac:dyDescent="0.2">
      <c r="A4" s="156"/>
      <c r="B4" s="156"/>
      <c r="C4" s="156"/>
      <c r="D4" s="156"/>
      <c r="E4" s="156"/>
    </row>
    <row r="5" spans="1:19" x14ac:dyDescent="0.2">
      <c r="A5" s="160"/>
      <c r="B5" s="160"/>
      <c r="C5" s="160"/>
      <c r="D5" s="160"/>
      <c r="E5" s="160"/>
      <c r="F5" s="242">
        <v>2007</v>
      </c>
      <c r="G5" s="242"/>
      <c r="H5" s="242"/>
      <c r="I5" s="242">
        <v>2008</v>
      </c>
      <c r="J5" s="242"/>
      <c r="K5" s="242"/>
      <c r="L5" s="242">
        <v>2009</v>
      </c>
      <c r="M5" s="242"/>
      <c r="N5" s="242"/>
      <c r="O5" s="242">
        <v>2010</v>
      </c>
      <c r="P5" s="242"/>
      <c r="Q5" s="242"/>
    </row>
    <row r="6" spans="1:19" ht="25.5" customHeight="1" x14ac:dyDescent="0.2">
      <c r="A6" s="173"/>
      <c r="B6" s="173"/>
      <c r="C6" s="173"/>
      <c r="D6" s="173"/>
      <c r="E6" s="173"/>
      <c r="F6" s="142" t="s">
        <v>79</v>
      </c>
      <c r="G6" s="142" t="s">
        <v>80</v>
      </c>
      <c r="H6" s="142" t="s">
        <v>10</v>
      </c>
      <c r="I6" s="142" t="s">
        <v>68</v>
      </c>
      <c r="J6" s="142" t="s">
        <v>80</v>
      </c>
      <c r="K6" s="142" t="s">
        <v>10</v>
      </c>
      <c r="L6" s="142" t="s">
        <v>68</v>
      </c>
      <c r="M6" s="142" t="s">
        <v>80</v>
      </c>
      <c r="N6" s="142" t="s">
        <v>10</v>
      </c>
      <c r="O6" s="142" t="s">
        <v>68</v>
      </c>
      <c r="P6" s="142" t="s">
        <v>80</v>
      </c>
      <c r="Q6" s="142" t="s">
        <v>10</v>
      </c>
    </row>
    <row r="7" spans="1:19" ht="15" customHeight="1" x14ac:dyDescent="0.2">
      <c r="A7" s="184" t="s">
        <v>83</v>
      </c>
      <c r="B7" s="184"/>
      <c r="C7" s="184"/>
      <c r="D7" s="184"/>
      <c r="E7" s="184"/>
      <c r="F7" s="185">
        <v>0.5</v>
      </c>
      <c r="G7" s="138">
        <v>0.7</v>
      </c>
      <c r="H7" s="138">
        <v>1.2</v>
      </c>
    </row>
    <row r="8" spans="1:19" ht="10.5" customHeight="1" x14ac:dyDescent="0.2">
      <c r="A8" s="186" t="s">
        <v>28</v>
      </c>
      <c r="B8" s="162"/>
      <c r="C8" s="162"/>
      <c r="D8" s="162"/>
      <c r="E8" s="162"/>
      <c r="F8" s="76"/>
      <c r="G8" s="70"/>
      <c r="H8" s="70"/>
      <c r="I8" s="72">
        <v>0.3</v>
      </c>
      <c r="J8" s="75">
        <v>0.7</v>
      </c>
      <c r="K8" s="75">
        <v>1</v>
      </c>
      <c r="L8" s="72">
        <v>0.3</v>
      </c>
      <c r="M8" s="75">
        <v>0.7</v>
      </c>
      <c r="N8" s="75">
        <v>1</v>
      </c>
      <c r="O8" s="72">
        <v>0.24099999999999999</v>
      </c>
      <c r="P8" s="75">
        <v>0.75600000000000001</v>
      </c>
      <c r="Q8" s="75">
        <v>0.996</v>
      </c>
      <c r="S8" s="80"/>
    </row>
    <row r="9" spans="1:19" ht="10.5" customHeight="1" x14ac:dyDescent="0.2">
      <c r="A9" s="187" t="s">
        <v>31</v>
      </c>
      <c r="B9" s="162"/>
      <c r="C9" s="162"/>
      <c r="D9" s="162"/>
      <c r="E9" s="162"/>
      <c r="F9" s="76">
        <v>0.1</v>
      </c>
      <c r="G9" s="70">
        <v>0.7</v>
      </c>
      <c r="H9" s="70">
        <v>0.8</v>
      </c>
      <c r="I9" s="72">
        <v>0.1</v>
      </c>
      <c r="J9" s="75">
        <v>0.5</v>
      </c>
      <c r="K9" s="75">
        <v>0.6</v>
      </c>
      <c r="L9" s="72">
        <v>0.1</v>
      </c>
      <c r="M9" s="75">
        <v>0.3</v>
      </c>
      <c r="N9" s="75">
        <v>0.3</v>
      </c>
      <c r="O9" s="72">
        <v>9.6000000000000002E-2</v>
      </c>
      <c r="P9" s="75">
        <v>0.24199999999999999</v>
      </c>
      <c r="Q9" s="75">
        <v>0.33800000000000002</v>
      </c>
      <c r="S9" s="80"/>
    </row>
    <row r="10" spans="1:19" ht="10.5" customHeight="1" x14ac:dyDescent="0.2">
      <c r="A10" s="187" t="s">
        <v>163</v>
      </c>
      <c r="B10" s="162"/>
      <c r="C10" s="162"/>
      <c r="D10" s="162"/>
      <c r="E10" s="162"/>
      <c r="F10" s="76">
        <v>0.3</v>
      </c>
      <c r="G10" s="70">
        <v>0.5</v>
      </c>
      <c r="H10" s="70">
        <v>0.8</v>
      </c>
      <c r="I10" s="72">
        <v>0.3</v>
      </c>
      <c r="J10" s="75">
        <v>0.5</v>
      </c>
      <c r="K10" s="75">
        <v>0.8</v>
      </c>
      <c r="L10" s="72">
        <v>0.1</v>
      </c>
      <c r="M10" s="75">
        <v>0.4</v>
      </c>
      <c r="N10" s="75">
        <v>0.5</v>
      </c>
      <c r="O10" s="72">
        <v>0.155</v>
      </c>
      <c r="P10" s="75">
        <v>0.32600000000000001</v>
      </c>
      <c r="Q10" s="75">
        <v>0.48099999999999998</v>
      </c>
      <c r="S10" s="80"/>
    </row>
    <row r="11" spans="1:19" ht="15" customHeight="1" x14ac:dyDescent="0.2">
      <c r="A11" s="162" t="s">
        <v>81</v>
      </c>
      <c r="B11" s="162"/>
      <c r="C11" s="162"/>
      <c r="D11" s="162"/>
      <c r="E11" s="162"/>
      <c r="F11" s="76">
        <v>0.4</v>
      </c>
      <c r="G11" s="70">
        <v>0</v>
      </c>
      <c r="H11" s="70">
        <v>0.4</v>
      </c>
      <c r="I11" s="72">
        <v>0.4</v>
      </c>
      <c r="J11" s="75">
        <v>0</v>
      </c>
      <c r="K11" s="75">
        <v>0.4</v>
      </c>
      <c r="L11" s="72">
        <v>0.4</v>
      </c>
      <c r="M11" s="75">
        <v>0</v>
      </c>
      <c r="N11" s="75">
        <v>0.4</v>
      </c>
      <c r="O11" s="72">
        <v>0.4</v>
      </c>
      <c r="P11" s="75">
        <v>0</v>
      </c>
      <c r="Q11" s="75">
        <v>0.4</v>
      </c>
    </row>
    <row r="12" spans="1:19" ht="26.25" customHeight="1" x14ac:dyDescent="0.2">
      <c r="A12" s="169" t="s">
        <v>89</v>
      </c>
      <c r="B12" s="169"/>
      <c r="C12" s="169"/>
      <c r="D12" s="169"/>
      <c r="E12" s="169"/>
      <c r="F12" s="188">
        <v>1.3</v>
      </c>
      <c r="G12" s="112">
        <v>1.9</v>
      </c>
      <c r="H12" s="112">
        <v>3.2</v>
      </c>
      <c r="I12" s="89">
        <v>1.1000000000000001</v>
      </c>
      <c r="J12" s="93">
        <v>1.7</v>
      </c>
      <c r="K12" s="93">
        <v>2.8</v>
      </c>
      <c r="L12" s="89">
        <v>0.9</v>
      </c>
      <c r="M12" s="89">
        <v>1.4</v>
      </c>
      <c r="N12" s="89">
        <v>2.2000000000000002</v>
      </c>
      <c r="O12" s="89">
        <f t="shared" ref="O12:Q12" si="0">SUM(O8:O11)</f>
        <v>0.89200000000000002</v>
      </c>
      <c r="P12" s="89">
        <f t="shared" si="0"/>
        <v>1.3240000000000001</v>
      </c>
      <c r="Q12" s="89">
        <f t="shared" si="0"/>
        <v>2.2149999999999999</v>
      </c>
    </row>
    <row r="13" spans="1:19" x14ac:dyDescent="0.2">
      <c r="A13" s="162" t="s">
        <v>133</v>
      </c>
      <c r="B13" s="162"/>
      <c r="C13" s="162"/>
      <c r="D13" s="162"/>
      <c r="E13" s="162"/>
      <c r="F13" s="76"/>
      <c r="G13" s="70"/>
      <c r="H13" s="70"/>
      <c r="I13" s="72">
        <v>0</v>
      </c>
      <c r="J13" s="75">
        <v>0.1</v>
      </c>
      <c r="K13" s="75">
        <v>0.1</v>
      </c>
      <c r="L13" s="72" t="s">
        <v>20</v>
      </c>
      <c r="M13" s="75">
        <v>7.1999999999999995E-2</v>
      </c>
      <c r="N13" s="75">
        <v>7.1999999999999995E-2</v>
      </c>
      <c r="O13" s="72">
        <v>0</v>
      </c>
      <c r="P13" s="75">
        <v>7.2999999999999995E-2</v>
      </c>
      <c r="Q13" s="75">
        <v>7.3999999999999996E-2</v>
      </c>
      <c r="S13" s="80"/>
    </row>
    <row r="14" spans="1:19" x14ac:dyDescent="0.2">
      <c r="A14" s="162" t="s">
        <v>134</v>
      </c>
      <c r="B14" s="162"/>
      <c r="C14" s="162"/>
      <c r="D14" s="162"/>
      <c r="E14" s="162"/>
      <c r="F14" s="76"/>
      <c r="G14" s="70"/>
      <c r="H14" s="70"/>
      <c r="I14" s="72">
        <v>0</v>
      </c>
      <c r="J14" s="75">
        <v>0</v>
      </c>
      <c r="K14" s="75">
        <v>0</v>
      </c>
      <c r="L14" s="72">
        <v>-8.9999999999999993E-3</v>
      </c>
      <c r="M14" s="75">
        <v>-4.1000000000000002E-2</v>
      </c>
      <c r="N14" s="75">
        <v>-0.05</v>
      </c>
      <c r="O14" s="72">
        <v>-5.0000000000000001E-3</v>
      </c>
      <c r="P14" s="75">
        <v>-4.4999999999999998E-2</v>
      </c>
      <c r="Q14" s="75">
        <v>-0.05</v>
      </c>
      <c r="S14" s="80"/>
    </row>
    <row r="15" spans="1:19" ht="10.5" customHeight="1" x14ac:dyDescent="0.2">
      <c r="A15" s="189" t="s">
        <v>66</v>
      </c>
      <c r="B15" s="190"/>
      <c r="C15" s="190"/>
      <c r="D15" s="190"/>
      <c r="E15" s="190"/>
      <c r="F15" s="76">
        <v>0</v>
      </c>
      <c r="G15" s="70">
        <v>0</v>
      </c>
      <c r="H15" s="70">
        <v>0</v>
      </c>
      <c r="I15" s="72">
        <v>0</v>
      </c>
      <c r="J15" s="75">
        <v>0</v>
      </c>
      <c r="K15" s="75">
        <v>0</v>
      </c>
      <c r="L15" s="72" t="s">
        <v>20</v>
      </c>
      <c r="M15" s="75">
        <v>-8.9999999999999993E-3</v>
      </c>
      <c r="N15" s="75">
        <v>-8.9999999999999993E-3</v>
      </c>
      <c r="O15" s="72" t="s">
        <v>20</v>
      </c>
      <c r="P15" s="75">
        <v>-6.0000000000000001E-3</v>
      </c>
      <c r="Q15" s="75">
        <v>-6.0000000000000001E-3</v>
      </c>
      <c r="S15" s="80"/>
    </row>
    <row r="16" spans="1:19" x14ac:dyDescent="0.2">
      <c r="A16" s="173" t="s">
        <v>93</v>
      </c>
      <c r="B16" s="173"/>
      <c r="C16" s="173"/>
      <c r="D16" s="173"/>
      <c r="E16" s="173"/>
      <c r="F16" s="191" t="s">
        <v>94</v>
      </c>
      <c r="G16" s="142">
        <v>2</v>
      </c>
      <c r="H16" s="142" t="s">
        <v>95</v>
      </c>
      <c r="I16" s="136">
        <v>1.1000000000000001</v>
      </c>
      <c r="J16" s="141">
        <v>1.8</v>
      </c>
      <c r="K16" s="141">
        <v>2.9</v>
      </c>
      <c r="L16" s="136">
        <v>0.89100000000000001</v>
      </c>
      <c r="M16" s="136">
        <v>1.4220000000000002</v>
      </c>
      <c r="N16" s="136">
        <v>2.2130000000000005</v>
      </c>
      <c r="O16" s="136">
        <f t="shared" ref="O16:Q16" si="1">SUM(O12:O15)</f>
        <v>0.88700000000000001</v>
      </c>
      <c r="P16" s="136">
        <f t="shared" si="1"/>
        <v>1.3460000000000001</v>
      </c>
      <c r="Q16" s="136">
        <f t="shared" si="1"/>
        <v>2.2330000000000001</v>
      </c>
    </row>
    <row r="17" spans="1:5" ht="15.75" x14ac:dyDescent="0.25">
      <c r="A17" s="180"/>
      <c r="B17" s="180"/>
      <c r="C17" s="180"/>
      <c r="D17" s="180"/>
      <c r="E17" s="180"/>
    </row>
  </sheetData>
  <mergeCells count="4">
    <mergeCell ref="F5:H5"/>
    <mergeCell ref="I5:K5"/>
    <mergeCell ref="L5:N5"/>
    <mergeCell ref="O5:Q5"/>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N14"/>
  <sheetViews>
    <sheetView workbookViewId="0">
      <selection activeCell="A14" sqref="A14"/>
    </sheetView>
  </sheetViews>
  <sheetFormatPr defaultRowHeight="12.75" x14ac:dyDescent="0.2"/>
  <cols>
    <col min="1" max="1" width="17.28515625" style="74" customWidth="1"/>
    <col min="2" max="5" width="2.7109375" style="74" hidden="1" customWidth="1"/>
    <col min="6" max="8" width="9.140625" style="74" hidden="1" customWidth="1"/>
    <col min="9" max="9" width="12.140625" style="74" customWidth="1"/>
    <col min="10" max="10" width="15.42578125" style="74" customWidth="1"/>
    <col min="11" max="11" width="12.140625" style="74" customWidth="1"/>
    <col min="12" max="12" width="10.7109375" style="74" customWidth="1"/>
    <col min="13" max="13" width="7.7109375" style="74" customWidth="1"/>
    <col min="14" max="14" width="5.5703125" style="74" customWidth="1"/>
    <col min="15" max="16384" width="9.140625" style="2"/>
  </cols>
  <sheetData>
    <row r="2" spans="1:14" x14ac:dyDescent="0.2">
      <c r="A2" s="175" t="s">
        <v>174</v>
      </c>
      <c r="B2" s="156"/>
      <c r="C2" s="156"/>
      <c r="D2" s="156"/>
      <c r="E2" s="156"/>
    </row>
    <row r="3" spans="1:14" x14ac:dyDescent="0.2">
      <c r="A3" s="156"/>
      <c r="B3" s="156"/>
      <c r="C3" s="156"/>
      <c r="D3" s="156"/>
      <c r="E3" s="156"/>
    </row>
    <row r="4" spans="1:14" x14ac:dyDescent="0.2">
      <c r="A4" s="156"/>
      <c r="B4" s="156"/>
      <c r="C4" s="156"/>
      <c r="D4" s="156"/>
      <c r="E4" s="156"/>
    </row>
    <row r="5" spans="1:14" ht="15.75" x14ac:dyDescent="0.25">
      <c r="A5" s="180"/>
      <c r="B5" s="180"/>
      <c r="C5" s="180"/>
      <c r="D5" s="180"/>
      <c r="E5" s="180"/>
    </row>
    <row r="6" spans="1:14" s="97" customFormat="1" ht="15" customHeight="1" x14ac:dyDescent="0.2">
      <c r="A6" s="181"/>
      <c r="B6" s="181"/>
      <c r="C6" s="181"/>
      <c r="D6" s="181"/>
      <c r="E6" s="181"/>
      <c r="F6" s="181"/>
      <c r="G6" s="181"/>
      <c r="H6" s="181"/>
      <c r="I6" s="182" t="s">
        <v>0</v>
      </c>
      <c r="J6" s="182" t="s">
        <v>1</v>
      </c>
      <c r="K6" s="182" t="s">
        <v>2</v>
      </c>
      <c r="L6" s="176"/>
      <c r="M6" s="176"/>
      <c r="N6" s="176"/>
    </row>
    <row r="7" spans="1:14" s="97" customFormat="1" ht="15" customHeight="1" x14ac:dyDescent="0.2">
      <c r="A7" s="181" t="s">
        <v>172</v>
      </c>
      <c r="B7" s="181"/>
      <c r="C7" s="181"/>
      <c r="D7" s="181"/>
      <c r="E7" s="181"/>
      <c r="F7" s="181"/>
      <c r="G7" s="181"/>
      <c r="H7" s="181"/>
      <c r="I7" s="183">
        <v>64.007999999999996</v>
      </c>
      <c r="J7" s="183">
        <v>62.484999999999999</v>
      </c>
      <c r="K7" s="183">
        <v>63.619</v>
      </c>
      <c r="L7" s="176"/>
      <c r="M7" s="176"/>
      <c r="N7" s="176"/>
    </row>
    <row r="14" spans="1:14" x14ac:dyDescent="0.2">
      <c r="A14" s="105"/>
    </row>
  </sheetData>
  <pageMargins left="1.3779527559055118" right="1.3779527559055118" top="1.1811023622047245" bottom="1.3779527559055118"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N19"/>
  <sheetViews>
    <sheetView zoomScaleNormal="100" workbookViewId="0">
      <selection activeCell="A19" sqref="A19"/>
    </sheetView>
  </sheetViews>
  <sheetFormatPr defaultRowHeight="12.75" x14ac:dyDescent="0.2"/>
  <cols>
    <col min="1" max="1" width="16.5703125" style="74" customWidth="1"/>
    <col min="2" max="3" width="0" style="74" hidden="1" customWidth="1"/>
    <col min="4" max="5" width="2.7109375" style="74" hidden="1" customWidth="1"/>
    <col min="6" max="6" width="7.85546875" style="74" customWidth="1"/>
    <col min="7" max="7" width="16" style="74" customWidth="1"/>
    <col min="8" max="8" width="11.140625" style="74" customWidth="1"/>
    <col min="9" max="9" width="12.140625" style="74" customWidth="1"/>
    <col min="10" max="10" width="10.7109375" style="74" customWidth="1"/>
    <col min="11" max="11" width="7.7109375" style="74" customWidth="1"/>
    <col min="12" max="12" width="5.5703125" style="74" customWidth="1"/>
    <col min="13" max="13" width="10.7109375" style="74" customWidth="1"/>
    <col min="14" max="14" width="7.7109375" style="74" customWidth="1"/>
    <col min="15" max="15" width="5.5703125" style="2" customWidth="1"/>
    <col min="16" max="16384" width="9.140625" style="2"/>
  </cols>
  <sheetData>
    <row r="2" spans="1:14" x14ac:dyDescent="0.2">
      <c r="A2" s="175" t="s">
        <v>171</v>
      </c>
      <c r="D2" s="156"/>
      <c r="E2" s="156"/>
      <c r="F2" s="156"/>
      <c r="G2" s="156"/>
      <c r="H2" s="156"/>
      <c r="I2" s="156"/>
    </row>
    <row r="3" spans="1:14" x14ac:dyDescent="0.2">
      <c r="A3" s="156"/>
      <c r="D3" s="156"/>
      <c r="E3" s="156"/>
      <c r="F3" s="156"/>
      <c r="G3" s="156"/>
      <c r="H3" s="156"/>
      <c r="I3" s="156"/>
    </row>
    <row r="4" spans="1:14" x14ac:dyDescent="0.2">
      <c r="A4" s="156"/>
      <c r="D4" s="156"/>
      <c r="E4" s="156"/>
      <c r="F4" s="156"/>
      <c r="G4" s="156"/>
      <c r="H4" s="156"/>
      <c r="I4" s="156"/>
    </row>
    <row r="5" spans="1:14" s="97" customFormat="1" ht="15" customHeight="1" x14ac:dyDescent="0.2">
      <c r="A5" s="143"/>
      <c r="B5" s="143"/>
      <c r="C5" s="143"/>
      <c r="D5" s="143"/>
      <c r="E5" s="143"/>
      <c r="F5" s="267" t="s">
        <v>165</v>
      </c>
      <c r="G5" s="268"/>
      <c r="H5" s="268"/>
      <c r="I5" s="143"/>
      <c r="J5" s="176"/>
      <c r="K5" s="176"/>
      <c r="L5" s="176"/>
      <c r="M5" s="176"/>
      <c r="N5" s="176"/>
    </row>
    <row r="6" spans="1:14" s="97" customFormat="1" ht="15" customHeight="1" x14ac:dyDescent="0.2">
      <c r="A6" s="147" t="s">
        <v>164</v>
      </c>
      <c r="B6" s="147"/>
      <c r="C6" s="147"/>
      <c r="D6" s="147"/>
      <c r="E6" s="147"/>
      <c r="F6" s="148" t="s">
        <v>0</v>
      </c>
      <c r="G6" s="149" t="s">
        <v>1</v>
      </c>
      <c r="H6" s="149" t="s">
        <v>2</v>
      </c>
      <c r="I6" s="150" t="s">
        <v>166</v>
      </c>
      <c r="J6" s="176"/>
      <c r="K6" s="176"/>
      <c r="L6" s="176"/>
      <c r="M6" s="176"/>
      <c r="N6" s="176"/>
    </row>
    <row r="7" spans="1:14" s="97" customFormat="1" ht="17.25" customHeight="1" x14ac:dyDescent="0.2">
      <c r="A7" s="145" t="s">
        <v>167</v>
      </c>
      <c r="B7" s="145"/>
      <c r="C7" s="145"/>
      <c r="D7" s="145"/>
      <c r="E7" s="145"/>
      <c r="F7" s="177">
        <v>44762</v>
      </c>
      <c r="G7" s="178">
        <v>4037</v>
      </c>
      <c r="H7" s="178">
        <v>4818</v>
      </c>
      <c r="I7" s="146"/>
      <c r="J7" s="176"/>
      <c r="K7" s="176"/>
      <c r="L7" s="176"/>
      <c r="M7" s="176"/>
      <c r="N7" s="176"/>
    </row>
    <row r="8" spans="1:14" s="97" customFormat="1" ht="17.25" customHeight="1" x14ac:dyDescent="0.2">
      <c r="A8" s="145" t="s">
        <v>168</v>
      </c>
      <c r="B8" s="145"/>
      <c r="C8" s="145"/>
      <c r="D8" s="145"/>
      <c r="E8" s="145"/>
      <c r="F8" s="177">
        <v>12571</v>
      </c>
      <c r="G8" s="178">
        <v>300</v>
      </c>
      <c r="H8" s="178">
        <v>615</v>
      </c>
      <c r="I8" s="146"/>
      <c r="J8" s="176"/>
      <c r="K8" s="176"/>
      <c r="L8" s="176"/>
      <c r="M8" s="176"/>
      <c r="N8" s="176"/>
    </row>
    <row r="9" spans="1:14" s="97" customFormat="1" ht="17.25" customHeight="1" x14ac:dyDescent="0.2">
      <c r="A9" s="145" t="s">
        <v>169</v>
      </c>
      <c r="B9" s="145"/>
      <c r="C9" s="145"/>
      <c r="D9" s="145"/>
      <c r="E9" s="145"/>
      <c r="F9" s="177">
        <v>13184</v>
      </c>
      <c r="G9" s="177">
        <v>2303</v>
      </c>
      <c r="H9" s="177">
        <v>2845</v>
      </c>
      <c r="I9" s="146"/>
      <c r="J9" s="176"/>
      <c r="K9" s="176"/>
      <c r="L9" s="176"/>
      <c r="M9" s="176"/>
      <c r="N9" s="176"/>
    </row>
    <row r="10" spans="1:14" s="97" customFormat="1" ht="17.25" customHeight="1" x14ac:dyDescent="0.2">
      <c r="A10" s="145" t="s">
        <v>170</v>
      </c>
      <c r="B10" s="145"/>
      <c r="C10" s="145"/>
      <c r="D10" s="145"/>
      <c r="E10" s="145"/>
      <c r="F10" s="177">
        <v>2661</v>
      </c>
      <c r="G10" s="177">
        <v>366</v>
      </c>
      <c r="H10" s="177">
        <v>1789</v>
      </c>
      <c r="I10" s="146"/>
      <c r="J10" s="176"/>
      <c r="K10" s="176"/>
      <c r="L10" s="176"/>
      <c r="M10" s="176"/>
      <c r="N10" s="176"/>
    </row>
    <row r="11" spans="1:14" s="97" customFormat="1" ht="18.75" customHeight="1" x14ac:dyDescent="0.2">
      <c r="A11" s="151" t="s">
        <v>17</v>
      </c>
      <c r="B11" s="151"/>
      <c r="C11" s="151"/>
      <c r="D11" s="151"/>
      <c r="E11" s="151"/>
      <c r="F11" s="179">
        <v>73178</v>
      </c>
      <c r="G11" s="179">
        <v>7006</v>
      </c>
      <c r="H11" s="179">
        <v>10067</v>
      </c>
      <c r="I11" s="144"/>
      <c r="J11" s="176"/>
      <c r="K11" s="176"/>
      <c r="L11" s="176"/>
      <c r="M11" s="176"/>
      <c r="N11" s="176"/>
    </row>
    <row r="19" spans="1:1" x14ac:dyDescent="0.2">
      <c r="A19" s="105"/>
    </row>
  </sheetData>
  <mergeCells count="1">
    <mergeCell ref="F5:H5"/>
  </mergeCells>
  <pageMargins left="1.3779527559055118" right="1.3779527559055118" top="1.1811023622047245" bottom="1.3779527559055118" header="0.51181102362204722" footer="0.51181102362204722"/>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indexed="12"/>
  </sheetPr>
  <dimension ref="A1"/>
  <sheetViews>
    <sheetView workbookViewId="0">
      <selection activeCell="K12" sqref="K12"/>
    </sheetView>
  </sheetViews>
  <sheetFormatPr defaultRowHeight="12.75" x14ac:dyDescent="0.2"/>
  <cols>
    <col min="1" max="16384" width="9.140625" style="2"/>
  </cols>
  <sheetData/>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theme="1" tint="0.499984740745262"/>
  </sheetPr>
  <dimension ref="A1:X44"/>
  <sheetViews>
    <sheetView workbookViewId="0"/>
  </sheetViews>
  <sheetFormatPr defaultRowHeight="12.75" x14ac:dyDescent="0.2"/>
  <cols>
    <col min="1" max="1" width="1.42578125" style="74" customWidth="1"/>
    <col min="2" max="2" width="16.7109375" style="74" customWidth="1"/>
    <col min="3" max="5" width="4.42578125" style="74" hidden="1" customWidth="1"/>
    <col min="6" max="14" width="5.7109375" style="74" customWidth="1"/>
    <col min="15" max="16" width="9.140625" style="74"/>
    <col min="17" max="18" width="9.140625" style="2"/>
    <col min="19" max="19" width="10.140625" style="2" customWidth="1"/>
    <col min="20" max="16384" width="9.140625" style="2"/>
  </cols>
  <sheetData>
    <row r="1" spans="1:24" x14ac:dyDescent="0.2">
      <c r="B1" s="104"/>
    </row>
    <row r="2" spans="1:24" x14ac:dyDescent="0.2">
      <c r="A2" s="234" t="s">
        <v>182</v>
      </c>
      <c r="B2" s="156"/>
      <c r="C2" s="156"/>
      <c r="D2" s="156"/>
      <c r="E2" s="156"/>
    </row>
    <row r="3" spans="1:24" x14ac:dyDescent="0.2">
      <c r="A3" s="156"/>
      <c r="B3" s="156"/>
      <c r="C3" s="156"/>
      <c r="D3" s="156"/>
      <c r="E3" s="156"/>
    </row>
    <row r="4" spans="1:24" x14ac:dyDescent="0.2">
      <c r="A4" s="156"/>
      <c r="B4" s="156"/>
      <c r="C4" s="156"/>
      <c r="D4" s="156"/>
      <c r="E4" s="156"/>
    </row>
    <row r="5" spans="1:24" x14ac:dyDescent="0.2">
      <c r="A5" s="220" t="s">
        <v>11</v>
      </c>
      <c r="B5" s="220"/>
      <c r="C5" s="220"/>
      <c r="D5" s="220"/>
      <c r="E5" s="220"/>
      <c r="F5" s="242" t="s">
        <v>99</v>
      </c>
      <c r="G5" s="242"/>
      <c r="H5" s="242"/>
      <c r="I5" s="242"/>
      <c r="J5" s="242"/>
      <c r="K5" s="242"/>
      <c r="L5" s="242"/>
      <c r="M5" s="242"/>
      <c r="N5" s="242"/>
    </row>
    <row r="6" spans="1:24" x14ac:dyDescent="0.2">
      <c r="A6" s="221"/>
      <c r="B6" s="221" t="s">
        <v>151</v>
      </c>
      <c r="C6" s="221"/>
      <c r="D6" s="221"/>
      <c r="E6" s="221"/>
      <c r="F6" s="112">
        <v>2002</v>
      </c>
      <c r="G6" s="112">
        <v>2003</v>
      </c>
      <c r="H6" s="112">
        <v>2004</v>
      </c>
      <c r="I6" s="112">
        <v>2005</v>
      </c>
      <c r="J6" s="112">
        <v>2006</v>
      </c>
      <c r="K6" s="112">
        <v>2007</v>
      </c>
      <c r="L6" s="112">
        <v>2008</v>
      </c>
      <c r="M6" s="112">
        <v>2009</v>
      </c>
      <c r="N6" s="112">
        <v>2010</v>
      </c>
      <c r="S6" s="74"/>
      <c r="T6" s="104"/>
      <c r="U6" s="104"/>
      <c r="V6" s="104"/>
      <c r="W6" s="104"/>
      <c r="X6" s="74"/>
    </row>
    <row r="7" spans="1:24" ht="15" customHeight="1" x14ac:dyDescent="0.2">
      <c r="A7" s="216" t="s">
        <v>22</v>
      </c>
      <c r="B7" s="160"/>
      <c r="C7" s="160"/>
      <c r="D7" s="160"/>
      <c r="E7" s="160"/>
      <c r="F7" s="113">
        <v>89.2</v>
      </c>
      <c r="G7" s="113">
        <v>90.1</v>
      </c>
      <c r="H7" s="113">
        <v>88.9</v>
      </c>
      <c r="I7" s="113">
        <v>85.3</v>
      </c>
      <c r="J7" s="113">
        <v>80.900000000000006</v>
      </c>
      <c r="K7" s="113">
        <v>78.2</v>
      </c>
      <c r="L7" s="113">
        <v>75.3</v>
      </c>
      <c r="M7" s="113">
        <f>SUM(M8:M10)</f>
        <v>79.089013497865011</v>
      </c>
      <c r="N7" s="113">
        <f>SUM(N8:N10)</f>
        <v>84.917862513982541</v>
      </c>
      <c r="S7" s="74"/>
      <c r="T7" s="74"/>
      <c r="U7" s="74"/>
      <c r="V7" s="74"/>
      <c r="W7" s="74"/>
      <c r="X7" s="74"/>
    </row>
    <row r="8" spans="1:24" ht="10.5" customHeight="1" x14ac:dyDescent="0.2">
      <c r="A8" s="161"/>
      <c r="B8" s="162" t="s">
        <v>18</v>
      </c>
      <c r="C8" s="162"/>
      <c r="D8" s="162"/>
      <c r="E8" s="162"/>
      <c r="F8" s="114">
        <v>38.6</v>
      </c>
      <c r="G8" s="114">
        <v>38.4</v>
      </c>
      <c r="H8" s="114">
        <v>37.9</v>
      </c>
      <c r="I8" s="114">
        <v>36</v>
      </c>
      <c r="J8" s="114">
        <v>34.1</v>
      </c>
      <c r="K8" s="114">
        <v>31.8</v>
      </c>
      <c r="L8" s="114">
        <v>31.9</v>
      </c>
      <c r="M8" s="114">
        <f t="shared" ref="M8:N10" si="0">SUM(M12,M16,M20,M24,M28,M32)</f>
        <v>34.722879747865001</v>
      </c>
      <c r="N8" s="114">
        <f t="shared" si="0"/>
        <v>35.845900513982542</v>
      </c>
      <c r="S8" s="105"/>
      <c r="T8" s="74"/>
      <c r="U8" s="74"/>
      <c r="V8" s="74"/>
      <c r="W8" s="74"/>
      <c r="X8" s="74"/>
    </row>
    <row r="9" spans="1:24" ht="10.5" customHeight="1" x14ac:dyDescent="0.2">
      <c r="A9" s="161"/>
      <c r="B9" s="162" t="s">
        <v>1</v>
      </c>
      <c r="C9" s="162"/>
      <c r="D9" s="162"/>
      <c r="E9" s="162"/>
      <c r="F9" s="114">
        <v>27.9</v>
      </c>
      <c r="G9" s="114">
        <v>28.5</v>
      </c>
      <c r="H9" s="114">
        <v>27.4</v>
      </c>
      <c r="I9" s="114">
        <v>26.8</v>
      </c>
      <c r="J9" s="114">
        <v>25.5</v>
      </c>
      <c r="K9" s="114">
        <v>25.2</v>
      </c>
      <c r="L9" s="114">
        <v>24</v>
      </c>
      <c r="M9" s="114">
        <f t="shared" si="0"/>
        <v>23.932133750000002</v>
      </c>
      <c r="N9" s="114">
        <f t="shared" si="0"/>
        <v>26.685961999999996</v>
      </c>
      <c r="S9" s="105"/>
      <c r="T9" s="74"/>
      <c r="U9" s="74"/>
      <c r="V9" s="74"/>
      <c r="W9" s="74"/>
      <c r="X9" s="74"/>
    </row>
    <row r="10" spans="1:24" ht="10.5" customHeight="1" x14ac:dyDescent="0.2">
      <c r="A10" s="161"/>
      <c r="B10" s="162" t="s">
        <v>2</v>
      </c>
      <c r="C10" s="162"/>
      <c r="D10" s="162"/>
      <c r="E10" s="162"/>
      <c r="F10" s="114">
        <v>22.6</v>
      </c>
      <c r="G10" s="114">
        <v>23.2</v>
      </c>
      <c r="H10" s="114">
        <v>23.6</v>
      </c>
      <c r="I10" s="114">
        <v>22.5</v>
      </c>
      <c r="J10" s="114">
        <v>21.3</v>
      </c>
      <c r="K10" s="114" t="s">
        <v>23</v>
      </c>
      <c r="L10" s="114">
        <v>19.399999999999999</v>
      </c>
      <c r="M10" s="114">
        <f t="shared" si="0"/>
        <v>20.434000000000005</v>
      </c>
      <c r="N10" s="114">
        <f t="shared" si="0"/>
        <v>22.385999999999999</v>
      </c>
      <c r="S10" s="105"/>
      <c r="T10" s="74"/>
      <c r="U10" s="74"/>
      <c r="V10" s="74"/>
      <c r="W10" s="74"/>
      <c r="X10" s="74"/>
    </row>
    <row r="11" spans="1:24" ht="15" customHeight="1" x14ac:dyDescent="0.2">
      <c r="A11" s="199" t="s">
        <v>12</v>
      </c>
      <c r="B11" s="169"/>
      <c r="C11" s="169"/>
      <c r="D11" s="169"/>
      <c r="E11" s="169"/>
      <c r="F11" s="115">
        <v>14.8</v>
      </c>
      <c r="G11" s="115">
        <v>13.7</v>
      </c>
      <c r="H11" s="115">
        <v>12.6</v>
      </c>
      <c r="I11" s="115">
        <v>8.6</v>
      </c>
      <c r="J11" s="115">
        <v>6.1</v>
      </c>
      <c r="K11" s="115">
        <v>4.7</v>
      </c>
      <c r="L11" s="115">
        <v>3.3</v>
      </c>
      <c r="M11" s="115">
        <f>SUM(M12:M14)</f>
        <v>2.7573388899999998</v>
      </c>
      <c r="N11" s="115">
        <f>SUM(N12:N14)</f>
        <v>2.5005499999999996</v>
      </c>
      <c r="S11" s="104"/>
      <c r="T11" s="104"/>
      <c r="U11" s="74"/>
      <c r="V11" s="74"/>
      <c r="W11" s="74"/>
      <c r="X11" s="74"/>
    </row>
    <row r="12" spans="1:24" ht="10.5" customHeight="1" x14ac:dyDescent="0.2">
      <c r="A12" s="161"/>
      <c r="B12" s="162" t="s">
        <v>18</v>
      </c>
      <c r="C12" s="162"/>
      <c r="D12" s="162"/>
      <c r="E12" s="162"/>
      <c r="F12" s="114">
        <v>9</v>
      </c>
      <c r="G12" s="114">
        <v>8.1</v>
      </c>
      <c r="H12" s="114">
        <v>7.8</v>
      </c>
      <c r="I12" s="114">
        <v>5.4</v>
      </c>
      <c r="J12" s="114">
        <v>3.4</v>
      </c>
      <c r="K12" s="114">
        <v>2.6</v>
      </c>
      <c r="L12" s="114">
        <v>2</v>
      </c>
      <c r="M12" s="114">
        <f>'t19'!M13</f>
        <v>1.4997371399999999</v>
      </c>
      <c r="N12" s="114">
        <f>'t19'!N13</f>
        <v>1.2579999999999998</v>
      </c>
      <c r="S12" s="104"/>
      <c r="T12" s="104"/>
      <c r="U12" s="74"/>
      <c r="V12" s="74"/>
      <c r="W12" s="74"/>
      <c r="X12" s="74"/>
    </row>
    <row r="13" spans="1:24" ht="10.5" customHeight="1" x14ac:dyDescent="0.2">
      <c r="A13" s="161"/>
      <c r="B13" s="162" t="s">
        <v>1</v>
      </c>
      <c r="C13" s="162"/>
      <c r="D13" s="162"/>
      <c r="E13" s="162"/>
      <c r="F13" s="114">
        <v>2.5</v>
      </c>
      <c r="G13" s="114">
        <v>2.4</v>
      </c>
      <c r="H13" s="114">
        <v>1.9</v>
      </c>
      <c r="I13" s="114">
        <v>1.3</v>
      </c>
      <c r="J13" s="114">
        <v>1.1000000000000001</v>
      </c>
      <c r="K13" s="114">
        <v>0.7</v>
      </c>
      <c r="L13" s="114">
        <v>0.5</v>
      </c>
      <c r="M13" s="114">
        <f>'t20'!M16</f>
        <v>0.39360175000000003</v>
      </c>
      <c r="N13" s="114">
        <f>'t20'!N16</f>
        <v>0.37454999999999994</v>
      </c>
      <c r="S13" s="104"/>
      <c r="T13" s="104"/>
      <c r="U13" s="74"/>
      <c r="V13" s="74"/>
      <c r="W13" s="74"/>
      <c r="X13" s="74"/>
    </row>
    <row r="14" spans="1:24" ht="10.5" customHeight="1" x14ac:dyDescent="0.2">
      <c r="A14" s="161"/>
      <c r="B14" s="162" t="s">
        <v>2</v>
      </c>
      <c r="C14" s="162"/>
      <c r="D14" s="162"/>
      <c r="E14" s="162"/>
      <c r="F14" s="114">
        <v>3.3</v>
      </c>
      <c r="G14" s="114">
        <v>3.2</v>
      </c>
      <c r="H14" s="114">
        <v>2.9</v>
      </c>
      <c r="I14" s="114">
        <v>1.9</v>
      </c>
      <c r="J14" s="114">
        <v>1.6</v>
      </c>
      <c r="K14" s="114">
        <v>1.4</v>
      </c>
      <c r="L14" s="114">
        <v>0.8</v>
      </c>
      <c r="M14" s="114">
        <f>'t21'!N15</f>
        <v>0.86399999999999999</v>
      </c>
      <c r="N14" s="114">
        <f>'t21'!Q15</f>
        <v>0.86799999999999999</v>
      </c>
      <c r="S14" s="104"/>
      <c r="T14" s="74"/>
      <c r="U14" s="74"/>
      <c r="V14" s="74"/>
      <c r="W14" s="74"/>
      <c r="X14" s="74"/>
    </row>
    <row r="15" spans="1:24" ht="15" customHeight="1" x14ac:dyDescent="0.2">
      <c r="A15" s="199" t="s">
        <v>13</v>
      </c>
      <c r="B15" s="169"/>
      <c r="C15" s="169"/>
      <c r="D15" s="169"/>
      <c r="E15" s="169"/>
      <c r="F15" s="115">
        <v>41</v>
      </c>
      <c r="G15" s="115">
        <v>42.1</v>
      </c>
      <c r="H15" s="115">
        <v>41.9</v>
      </c>
      <c r="I15" s="115">
        <v>42.4</v>
      </c>
      <c r="J15" s="115">
        <v>41.8</v>
      </c>
      <c r="K15" s="115">
        <v>42.4</v>
      </c>
      <c r="L15" s="115">
        <v>42.5</v>
      </c>
      <c r="M15" s="115">
        <f>SUM(M16:M18)</f>
        <v>43.387048040000003</v>
      </c>
      <c r="N15" s="115">
        <f>SUM(N16:N18)</f>
        <v>49.179615999999996</v>
      </c>
      <c r="S15" s="74"/>
      <c r="T15" s="74"/>
      <c r="U15" s="74"/>
      <c r="V15" s="74"/>
      <c r="W15" s="74"/>
      <c r="X15" s="74"/>
    </row>
    <row r="16" spans="1:24" ht="10.5" customHeight="1" x14ac:dyDescent="0.2">
      <c r="A16" s="161"/>
      <c r="B16" s="162" t="s">
        <v>18</v>
      </c>
      <c r="C16" s="162"/>
      <c r="D16" s="162"/>
      <c r="E16" s="162"/>
      <c r="F16" s="114">
        <v>3</v>
      </c>
      <c r="G16" s="114">
        <v>3.6</v>
      </c>
      <c r="H16" s="114">
        <v>3.7</v>
      </c>
      <c r="I16" s="114">
        <v>3.7</v>
      </c>
      <c r="J16" s="114">
        <v>4.7</v>
      </c>
      <c r="K16" s="114">
        <v>4.2</v>
      </c>
      <c r="L16" s="114">
        <v>5.4</v>
      </c>
      <c r="M16" s="114">
        <f>'t22'!M13</f>
        <v>5.2245670400000002</v>
      </c>
      <c r="N16" s="114">
        <f>'t22'!N13</f>
        <v>5.8309999999999995</v>
      </c>
      <c r="S16" s="104"/>
      <c r="T16" s="74"/>
      <c r="U16" s="74"/>
      <c r="V16" s="74"/>
      <c r="W16" s="74"/>
      <c r="X16" s="74"/>
    </row>
    <row r="17" spans="1:24" ht="10.5" customHeight="1" x14ac:dyDescent="0.2">
      <c r="A17" s="161"/>
      <c r="B17" s="162" t="s">
        <v>1</v>
      </c>
      <c r="C17" s="162"/>
      <c r="D17" s="162"/>
      <c r="E17" s="162"/>
      <c r="F17" s="114">
        <v>23.3</v>
      </c>
      <c r="G17" s="114">
        <v>23.3</v>
      </c>
      <c r="H17" s="114">
        <v>22.8</v>
      </c>
      <c r="I17" s="114">
        <v>23.1</v>
      </c>
      <c r="J17" s="114">
        <v>22.4</v>
      </c>
      <c r="K17" s="114">
        <v>22.8</v>
      </c>
      <c r="L17" s="114">
        <v>22.3</v>
      </c>
      <c r="M17" s="114">
        <f>'t23'!M15</f>
        <v>21.895481</v>
      </c>
      <c r="N17" s="114">
        <f>'t23'!N15</f>
        <v>24.881615999999998</v>
      </c>
      <c r="S17" s="104"/>
      <c r="T17" s="104"/>
      <c r="U17" s="74"/>
      <c r="V17" s="74"/>
      <c r="W17" s="74"/>
      <c r="X17" s="74"/>
    </row>
    <row r="18" spans="1:24" ht="10.5" customHeight="1" x14ac:dyDescent="0.2">
      <c r="A18" s="161"/>
      <c r="B18" s="162" t="s">
        <v>2</v>
      </c>
      <c r="C18" s="162"/>
      <c r="D18" s="162"/>
      <c r="E18" s="162"/>
      <c r="F18" s="114">
        <v>14.7</v>
      </c>
      <c r="G18" s="114">
        <v>15.2</v>
      </c>
      <c r="H18" s="114">
        <v>15.5</v>
      </c>
      <c r="I18" s="114">
        <v>15.5</v>
      </c>
      <c r="J18" s="114">
        <v>14.7</v>
      </c>
      <c r="K18" s="114">
        <v>15.4</v>
      </c>
      <c r="L18" s="114">
        <v>14.8</v>
      </c>
      <c r="M18" s="114">
        <f>'t24'!N16</f>
        <v>16.267000000000003</v>
      </c>
      <c r="N18" s="114">
        <f>'t24'!Q16</f>
        <v>18.467000000000002</v>
      </c>
      <c r="S18" s="104"/>
      <c r="T18" s="74"/>
      <c r="U18" s="74"/>
      <c r="V18" s="74"/>
      <c r="W18" s="74"/>
      <c r="X18" s="74"/>
    </row>
    <row r="19" spans="1:24" ht="15" customHeight="1" x14ac:dyDescent="0.2">
      <c r="A19" s="199" t="s">
        <v>14</v>
      </c>
      <c r="B19" s="169"/>
      <c r="C19" s="169"/>
      <c r="D19" s="169"/>
      <c r="E19" s="169"/>
      <c r="F19" s="115">
        <v>21.8</v>
      </c>
      <c r="G19" s="115">
        <v>21.8</v>
      </c>
      <c r="H19" s="115">
        <v>22.6</v>
      </c>
      <c r="I19" s="115">
        <v>20.6</v>
      </c>
      <c r="J19" s="115">
        <v>20.7</v>
      </c>
      <c r="K19" s="115">
        <v>18.2</v>
      </c>
      <c r="L19" s="115">
        <v>16.600000000000001</v>
      </c>
      <c r="M19" s="115">
        <f>SUM(M20:M22)</f>
        <v>17.986432607864998</v>
      </c>
      <c r="N19" s="115">
        <f>SUM(N20:N22)</f>
        <v>19.408696513982541</v>
      </c>
      <c r="S19" s="74"/>
      <c r="T19" s="74"/>
      <c r="U19" s="74"/>
      <c r="V19" s="74"/>
      <c r="W19" s="74"/>
      <c r="X19" s="74"/>
    </row>
    <row r="20" spans="1:24" ht="10.5" customHeight="1" x14ac:dyDescent="0.2">
      <c r="A20" s="161"/>
      <c r="B20" s="162" t="s">
        <v>18</v>
      </c>
      <c r="C20" s="162"/>
      <c r="D20" s="162"/>
      <c r="E20" s="162"/>
      <c r="F20" s="114">
        <v>16.5</v>
      </c>
      <c r="G20" s="114">
        <v>15.8</v>
      </c>
      <c r="H20" s="114">
        <v>16.3</v>
      </c>
      <c r="I20" s="114">
        <v>15.3</v>
      </c>
      <c r="J20" s="114">
        <v>15.3</v>
      </c>
      <c r="K20" s="114">
        <v>13.7</v>
      </c>
      <c r="L20" s="114">
        <v>12.9</v>
      </c>
      <c r="M20" s="114">
        <f>'t25'!M21</f>
        <v>14.649381607864999</v>
      </c>
      <c r="N20" s="114">
        <f>'t25'!N21</f>
        <v>16.12890051398254</v>
      </c>
      <c r="S20" s="104"/>
      <c r="T20" s="74"/>
      <c r="U20" s="74"/>
      <c r="V20" s="74"/>
      <c r="W20" s="74"/>
      <c r="X20" s="74"/>
    </row>
    <row r="21" spans="1:24" ht="10.5" customHeight="1" x14ac:dyDescent="0.2">
      <c r="A21" s="161"/>
      <c r="B21" s="162" t="s">
        <v>1</v>
      </c>
      <c r="C21" s="162"/>
      <c r="D21" s="162"/>
      <c r="E21" s="162"/>
      <c r="F21" s="114">
        <v>1.5</v>
      </c>
      <c r="G21" s="114">
        <v>2.1</v>
      </c>
      <c r="H21" s="114">
        <v>2.1</v>
      </c>
      <c r="I21" s="114">
        <v>1.7</v>
      </c>
      <c r="J21" s="114">
        <v>1.5</v>
      </c>
      <c r="K21" s="114">
        <v>1.2</v>
      </c>
      <c r="L21" s="114">
        <v>0.8</v>
      </c>
      <c r="M21" s="114">
        <f>'t26'!M15</f>
        <v>1.1240510000000001</v>
      </c>
      <c r="N21" s="114">
        <f>'t26'!N15</f>
        <v>1.0467960000000001</v>
      </c>
      <c r="S21" s="104"/>
      <c r="T21" s="104"/>
      <c r="U21" s="74"/>
      <c r="V21" s="74"/>
      <c r="W21" s="74"/>
      <c r="X21" s="74"/>
    </row>
    <row r="22" spans="1:24" ht="10.5" customHeight="1" x14ac:dyDescent="0.2">
      <c r="A22" s="161"/>
      <c r="B22" s="162" t="s">
        <v>2</v>
      </c>
      <c r="C22" s="162"/>
      <c r="D22" s="162"/>
      <c r="E22" s="162"/>
      <c r="F22" s="114">
        <v>3.8</v>
      </c>
      <c r="G22" s="114">
        <v>3.9</v>
      </c>
      <c r="H22" s="114">
        <v>4.2</v>
      </c>
      <c r="I22" s="114">
        <v>3.6</v>
      </c>
      <c r="J22" s="114">
        <v>3.9</v>
      </c>
      <c r="K22" s="114">
        <v>3.3</v>
      </c>
      <c r="L22" s="114">
        <v>2.9</v>
      </c>
      <c r="M22" s="114">
        <f>'t27'!N16</f>
        <v>2.2130000000000005</v>
      </c>
      <c r="N22" s="114">
        <f>'t27'!Q16</f>
        <v>2.2330000000000001</v>
      </c>
      <c r="S22" s="104"/>
      <c r="T22" s="74"/>
      <c r="U22" s="74"/>
      <c r="V22" s="74"/>
      <c r="W22" s="74"/>
      <c r="X22" s="74"/>
    </row>
    <row r="23" spans="1:24" ht="15" customHeight="1" x14ac:dyDescent="0.2">
      <c r="A23" s="199" t="s">
        <v>15</v>
      </c>
      <c r="B23" s="169"/>
      <c r="C23" s="169"/>
      <c r="D23" s="169"/>
      <c r="E23" s="169"/>
      <c r="F23" s="115">
        <v>10.4</v>
      </c>
      <c r="G23" s="115">
        <v>11.4</v>
      </c>
      <c r="H23" s="115">
        <v>10.9</v>
      </c>
      <c r="I23" s="115">
        <v>12</v>
      </c>
      <c r="J23" s="115">
        <v>11.1</v>
      </c>
      <c r="K23" s="115">
        <v>11.9</v>
      </c>
      <c r="L23" s="115">
        <v>12.1</v>
      </c>
      <c r="M23" s="115">
        <f>SUM(M24:M26)</f>
        <v>13.8846983</v>
      </c>
      <c r="N23" s="115">
        <f>SUM(N24:N26)</f>
        <v>13.000000000000002</v>
      </c>
      <c r="S23" s="74"/>
      <c r="T23" s="74"/>
      <c r="U23" s="74"/>
      <c r="V23" s="74"/>
      <c r="W23" s="74"/>
      <c r="X23" s="74"/>
    </row>
    <row r="24" spans="1:24" ht="10.5" customHeight="1" x14ac:dyDescent="0.2">
      <c r="A24" s="161"/>
      <c r="B24" s="162" t="s">
        <v>18</v>
      </c>
      <c r="C24" s="162"/>
      <c r="D24" s="162"/>
      <c r="E24" s="162"/>
      <c r="F24" s="114">
        <v>9.9</v>
      </c>
      <c r="G24" s="114">
        <v>10.7</v>
      </c>
      <c r="H24" s="114">
        <v>10</v>
      </c>
      <c r="I24" s="114">
        <v>11.2</v>
      </c>
      <c r="J24" s="114">
        <v>10.4</v>
      </c>
      <c r="K24" s="114">
        <v>11.1</v>
      </c>
      <c r="L24" s="114">
        <v>11.4</v>
      </c>
      <c r="M24" s="114">
        <v>12.9996983</v>
      </c>
      <c r="N24" s="114">
        <v>12.351000000000001</v>
      </c>
      <c r="S24" s="104"/>
      <c r="T24" s="104"/>
      <c r="U24" s="74"/>
      <c r="V24" s="74"/>
      <c r="W24" s="74"/>
      <c r="X24" s="74"/>
    </row>
    <row r="25" spans="1:24" ht="10.5" customHeight="1" x14ac:dyDescent="0.2">
      <c r="A25" s="161"/>
      <c r="B25" s="162" t="s">
        <v>1</v>
      </c>
      <c r="C25" s="162"/>
      <c r="D25" s="162"/>
      <c r="E25" s="162"/>
      <c r="F25" s="114">
        <v>0.2</v>
      </c>
      <c r="G25" s="114">
        <v>0.3</v>
      </c>
      <c r="H25" s="114">
        <v>0.2</v>
      </c>
      <c r="I25" s="114">
        <v>0.3</v>
      </c>
      <c r="J25" s="114">
        <v>0.2</v>
      </c>
      <c r="K25" s="114">
        <v>0.2</v>
      </c>
      <c r="L25" s="114">
        <v>0.2</v>
      </c>
      <c r="M25" s="114">
        <v>0.23599999999999999</v>
      </c>
      <c r="N25" s="114">
        <v>0.17899999999999999</v>
      </c>
      <c r="S25" s="104"/>
      <c r="T25" s="104"/>
      <c r="U25" s="74"/>
      <c r="V25" s="74"/>
      <c r="W25" s="74"/>
      <c r="X25" s="74"/>
    </row>
    <row r="26" spans="1:24" ht="10.5" customHeight="1" x14ac:dyDescent="0.2">
      <c r="A26" s="161"/>
      <c r="B26" s="162" t="s">
        <v>2</v>
      </c>
      <c r="C26" s="162"/>
      <c r="D26" s="162"/>
      <c r="E26" s="162"/>
      <c r="F26" s="114">
        <v>0.3</v>
      </c>
      <c r="G26" s="114">
        <v>0.4</v>
      </c>
      <c r="H26" s="114">
        <v>0.6</v>
      </c>
      <c r="I26" s="114">
        <v>0.4</v>
      </c>
      <c r="J26" s="114">
        <v>0.5</v>
      </c>
      <c r="K26" s="114">
        <v>0.6</v>
      </c>
      <c r="L26" s="114">
        <v>0.5</v>
      </c>
      <c r="M26" s="114">
        <v>0.64900000000000002</v>
      </c>
      <c r="N26" s="114">
        <v>0.47</v>
      </c>
      <c r="S26" s="104"/>
      <c r="T26" s="104"/>
      <c r="U26" s="74"/>
      <c r="V26" s="74"/>
      <c r="W26" s="74"/>
      <c r="X26" s="74"/>
    </row>
    <row r="27" spans="1:24" ht="15" customHeight="1" x14ac:dyDescent="0.2">
      <c r="A27" s="199" t="s">
        <v>19</v>
      </c>
      <c r="B27" s="169"/>
      <c r="C27" s="169"/>
      <c r="D27" s="169"/>
      <c r="E27" s="169"/>
      <c r="F27" s="115">
        <v>1.2</v>
      </c>
      <c r="G27" s="115">
        <v>1.2</v>
      </c>
      <c r="H27" s="115">
        <v>0.9</v>
      </c>
      <c r="I27" s="115">
        <v>1.4</v>
      </c>
      <c r="J27" s="115">
        <v>1</v>
      </c>
      <c r="K27" s="115">
        <v>0.9</v>
      </c>
      <c r="L27" s="115">
        <v>0.7</v>
      </c>
      <c r="M27" s="115">
        <f>SUM(M28:M30)</f>
        <v>0.84295808999999999</v>
      </c>
      <c r="N27" s="115">
        <f>SUM(N28:N30)</f>
        <v>0.70100000000000007</v>
      </c>
      <c r="S27" s="74"/>
      <c r="T27" s="104"/>
      <c r="U27" s="74"/>
      <c r="V27" s="74"/>
      <c r="W27" s="74"/>
      <c r="X27" s="74"/>
    </row>
    <row r="28" spans="1:24" ht="10.5" customHeight="1" x14ac:dyDescent="0.2">
      <c r="A28" s="161"/>
      <c r="B28" s="162" t="s">
        <v>18</v>
      </c>
      <c r="C28" s="162"/>
      <c r="D28" s="162"/>
      <c r="E28" s="162"/>
      <c r="F28" s="114">
        <v>0.3</v>
      </c>
      <c r="G28" s="114">
        <v>0.2</v>
      </c>
      <c r="H28" s="114">
        <v>0.2</v>
      </c>
      <c r="I28" s="114">
        <v>0.4</v>
      </c>
      <c r="J28" s="114">
        <v>0.3</v>
      </c>
      <c r="K28" s="114">
        <v>0.2</v>
      </c>
      <c r="L28" s="114">
        <v>0.2</v>
      </c>
      <c r="M28" s="114">
        <v>0.22195809</v>
      </c>
      <c r="N28" s="114">
        <v>0.214</v>
      </c>
      <c r="S28" s="104"/>
      <c r="T28" s="104"/>
      <c r="U28" s="74"/>
      <c r="V28" s="74"/>
      <c r="W28" s="74"/>
      <c r="X28" s="74"/>
    </row>
    <row r="29" spans="1:24" ht="10.5" customHeight="1" x14ac:dyDescent="0.2">
      <c r="A29" s="161"/>
      <c r="B29" s="162" t="s">
        <v>1</v>
      </c>
      <c r="C29" s="162"/>
      <c r="D29" s="162"/>
      <c r="E29" s="162"/>
      <c r="F29" s="114">
        <v>0.4</v>
      </c>
      <c r="G29" s="114">
        <v>0.4</v>
      </c>
      <c r="H29" s="114">
        <v>0.4</v>
      </c>
      <c r="I29" s="114">
        <v>0.4</v>
      </c>
      <c r="J29" s="114">
        <v>0.3</v>
      </c>
      <c r="K29" s="114">
        <v>0.3</v>
      </c>
      <c r="L29" s="114">
        <v>0.2</v>
      </c>
      <c r="M29" s="114">
        <v>0.247</v>
      </c>
      <c r="N29" s="114">
        <v>0.17399999999999999</v>
      </c>
      <c r="S29" s="104"/>
      <c r="T29" s="104"/>
      <c r="U29" s="74"/>
      <c r="V29" s="74"/>
      <c r="W29" s="74"/>
      <c r="X29" s="74"/>
    </row>
    <row r="30" spans="1:24" ht="10.5" customHeight="1" x14ac:dyDescent="0.2">
      <c r="A30" s="161"/>
      <c r="B30" s="162" t="s">
        <v>2</v>
      </c>
      <c r="C30" s="162"/>
      <c r="D30" s="162"/>
      <c r="E30" s="162"/>
      <c r="F30" s="114">
        <v>0.5</v>
      </c>
      <c r="G30" s="114">
        <v>0.5</v>
      </c>
      <c r="H30" s="114">
        <v>0.4</v>
      </c>
      <c r="I30" s="114">
        <v>0.6</v>
      </c>
      <c r="J30" s="114">
        <v>0.4</v>
      </c>
      <c r="K30" s="114">
        <v>0.4</v>
      </c>
      <c r="L30" s="114">
        <v>0.3</v>
      </c>
      <c r="M30" s="114">
        <v>0.374</v>
      </c>
      <c r="N30" s="114">
        <v>0.313</v>
      </c>
      <c r="S30" s="104"/>
      <c r="T30" s="104"/>
      <c r="U30" s="74"/>
      <c r="V30" s="74"/>
      <c r="W30" s="74"/>
      <c r="X30" s="74"/>
    </row>
    <row r="31" spans="1:24" ht="15" customHeight="1" x14ac:dyDescent="0.2">
      <c r="A31" s="199" t="s">
        <v>16</v>
      </c>
      <c r="B31" s="169"/>
      <c r="C31" s="169"/>
      <c r="D31" s="169"/>
      <c r="E31" s="169"/>
      <c r="F31" s="115" t="s">
        <v>20</v>
      </c>
      <c r="G31" s="115" t="s">
        <v>20</v>
      </c>
      <c r="H31" s="115" t="s">
        <v>20</v>
      </c>
      <c r="I31" s="115">
        <v>0.4</v>
      </c>
      <c r="J31" s="115">
        <v>0.2</v>
      </c>
      <c r="K31" s="115">
        <v>0.1</v>
      </c>
      <c r="L31" s="115">
        <v>0.1</v>
      </c>
      <c r="M31" s="115">
        <f>SUM(M32:M34)</f>
        <v>0.23053757</v>
      </c>
      <c r="N31" s="115">
        <f>SUM(N32:N34)</f>
        <v>0.128</v>
      </c>
      <c r="S31" s="74"/>
      <c r="T31" s="74"/>
      <c r="U31" s="74"/>
      <c r="V31" s="74"/>
      <c r="W31" s="74"/>
      <c r="X31" s="74"/>
    </row>
    <row r="32" spans="1:24" ht="10.5" customHeight="1" x14ac:dyDescent="0.2">
      <c r="A32" s="161"/>
      <c r="B32" s="162" t="s">
        <v>18</v>
      </c>
      <c r="C32" s="162"/>
      <c r="D32" s="162"/>
      <c r="E32" s="162"/>
      <c r="F32" s="114" t="s">
        <v>21</v>
      </c>
      <c r="G32" s="114" t="s">
        <v>21</v>
      </c>
      <c r="H32" s="114" t="s">
        <v>21</v>
      </c>
      <c r="I32" s="114" t="s">
        <v>21</v>
      </c>
      <c r="J32" s="114" t="s">
        <v>21</v>
      </c>
      <c r="K32" s="114" t="s">
        <v>21</v>
      </c>
      <c r="L32" s="114" t="s">
        <v>21</v>
      </c>
      <c r="M32" s="114">
        <v>0.12753756999999999</v>
      </c>
      <c r="N32" s="114">
        <v>6.3E-2</v>
      </c>
      <c r="S32" s="104"/>
      <c r="T32" s="104"/>
      <c r="U32" s="74"/>
      <c r="V32" s="74"/>
      <c r="W32" s="74"/>
      <c r="X32" s="74"/>
    </row>
    <row r="33" spans="1:24" ht="10.5" customHeight="1" x14ac:dyDescent="0.2">
      <c r="A33" s="161"/>
      <c r="B33" s="162" t="s">
        <v>1</v>
      </c>
      <c r="C33" s="162"/>
      <c r="D33" s="162"/>
      <c r="E33" s="162"/>
      <c r="F33" s="114" t="s">
        <v>20</v>
      </c>
      <c r="G33" s="114" t="s">
        <v>20</v>
      </c>
      <c r="H33" s="114" t="s">
        <v>20</v>
      </c>
      <c r="I33" s="114" t="s">
        <v>20</v>
      </c>
      <c r="J33" s="114">
        <v>0</v>
      </c>
      <c r="K33" s="114">
        <v>0</v>
      </c>
      <c r="L33" s="114">
        <v>0</v>
      </c>
      <c r="M33" s="114">
        <v>3.5999999999999997E-2</v>
      </c>
      <c r="N33" s="114">
        <v>0.03</v>
      </c>
      <c r="S33" s="104"/>
      <c r="T33" s="104"/>
      <c r="U33" s="74"/>
      <c r="V33" s="74"/>
      <c r="W33" s="74"/>
      <c r="X33" s="74"/>
    </row>
    <row r="34" spans="1:24" ht="10.5" customHeight="1" x14ac:dyDescent="0.2">
      <c r="A34" s="217"/>
      <c r="B34" s="209" t="s">
        <v>2</v>
      </c>
      <c r="C34" s="209"/>
      <c r="D34" s="209"/>
      <c r="E34" s="209"/>
      <c r="F34" s="116" t="s">
        <v>20</v>
      </c>
      <c r="G34" s="116" t="s">
        <v>20</v>
      </c>
      <c r="H34" s="116" t="s">
        <v>20</v>
      </c>
      <c r="I34" s="116">
        <v>0.4</v>
      </c>
      <c r="J34" s="116">
        <v>0.2</v>
      </c>
      <c r="K34" s="116">
        <v>0.1</v>
      </c>
      <c r="L34" s="116">
        <v>0.1</v>
      </c>
      <c r="M34" s="116">
        <v>6.7000000000000004E-2</v>
      </c>
      <c r="N34" s="116">
        <v>3.5000000000000003E-2</v>
      </c>
      <c r="S34" s="104"/>
      <c r="T34" s="104"/>
      <c r="U34" s="74"/>
      <c r="V34" s="74"/>
      <c r="W34" s="74"/>
      <c r="X34" s="74"/>
    </row>
    <row r="35" spans="1:24" x14ac:dyDescent="0.2">
      <c r="A35" s="205" t="s">
        <v>146</v>
      </c>
      <c r="B35" s="205"/>
      <c r="C35" s="205"/>
      <c r="D35" s="205"/>
      <c r="E35" s="205"/>
      <c r="S35" s="74"/>
      <c r="T35" s="74"/>
      <c r="U35" s="74"/>
      <c r="V35" s="74"/>
      <c r="W35" s="74"/>
      <c r="X35" s="74"/>
    </row>
    <row r="36" spans="1:24" ht="11.25" customHeight="1" x14ac:dyDescent="0.2">
      <c r="A36" s="205" t="s">
        <v>155</v>
      </c>
      <c r="B36" s="205"/>
      <c r="C36" s="205"/>
      <c r="D36" s="205"/>
      <c r="E36" s="205"/>
      <c r="S36" s="74"/>
      <c r="T36" s="74"/>
      <c r="U36" s="74"/>
      <c r="V36" s="74"/>
      <c r="W36" s="74"/>
      <c r="X36" s="74"/>
    </row>
    <row r="37" spans="1:24" ht="11.25" customHeight="1" x14ac:dyDescent="0.2">
      <c r="A37" s="205" t="s">
        <v>147</v>
      </c>
      <c r="S37" s="74"/>
      <c r="T37" s="74"/>
      <c r="U37" s="74"/>
      <c r="V37" s="74"/>
      <c r="W37" s="74"/>
      <c r="X37" s="74"/>
    </row>
    <row r="38" spans="1:24" x14ac:dyDescent="0.2">
      <c r="S38" s="74"/>
      <c r="T38" s="74"/>
      <c r="U38" s="74"/>
      <c r="V38" s="74"/>
      <c r="W38" s="74"/>
      <c r="X38" s="74"/>
    </row>
    <row r="39" spans="1:24" x14ac:dyDescent="0.2">
      <c r="S39" s="74"/>
      <c r="T39" s="74"/>
      <c r="U39" s="74"/>
      <c r="V39" s="74"/>
      <c r="W39" s="74"/>
      <c r="X39" s="74"/>
    </row>
    <row r="40" spans="1:24" x14ac:dyDescent="0.2">
      <c r="B40" s="117"/>
      <c r="C40" s="117"/>
      <c r="D40" s="117"/>
      <c r="E40" s="117"/>
      <c r="F40" s="117"/>
      <c r="G40" s="117"/>
      <c r="H40" s="117"/>
      <c r="I40" s="117"/>
      <c r="J40" s="117"/>
      <c r="K40" s="117"/>
      <c r="L40" s="117"/>
      <c r="M40" s="117"/>
      <c r="N40" s="117"/>
      <c r="O40" s="117"/>
      <c r="S40" s="74"/>
      <c r="T40" s="74"/>
      <c r="U40" s="74"/>
      <c r="V40" s="74"/>
      <c r="W40" s="74"/>
      <c r="X40" s="74"/>
    </row>
    <row r="41" spans="1:24" x14ac:dyDescent="0.2">
      <c r="B41" s="117"/>
      <c r="C41" s="117"/>
      <c r="D41" s="117"/>
      <c r="E41" s="117"/>
      <c r="F41" s="117"/>
      <c r="G41" s="117"/>
      <c r="H41" s="117"/>
      <c r="I41" s="117"/>
      <c r="J41" s="117"/>
      <c r="K41" s="117"/>
      <c r="L41" s="117"/>
      <c r="M41" s="117"/>
      <c r="N41" s="117"/>
      <c r="O41" s="117"/>
      <c r="S41" s="74"/>
      <c r="T41" s="74"/>
      <c r="U41" s="74"/>
      <c r="V41" s="74"/>
      <c r="W41" s="74"/>
      <c r="X41" s="74"/>
    </row>
    <row r="42" spans="1:24" x14ac:dyDescent="0.2">
      <c r="B42" s="105"/>
      <c r="S42" s="74"/>
      <c r="T42" s="74"/>
      <c r="U42" s="74"/>
      <c r="V42" s="74"/>
      <c r="W42" s="74"/>
      <c r="X42" s="74"/>
    </row>
    <row r="43" spans="1:24" x14ac:dyDescent="0.2">
      <c r="S43" s="74"/>
      <c r="T43" s="74"/>
      <c r="U43" s="74"/>
      <c r="V43" s="74"/>
      <c r="W43" s="74"/>
      <c r="X43" s="74"/>
    </row>
    <row r="44" spans="1:24" x14ac:dyDescent="0.2">
      <c r="S44" s="74"/>
      <c r="T44" s="74"/>
      <c r="U44" s="74"/>
      <c r="V44" s="74"/>
      <c r="W44" s="74"/>
      <c r="X44" s="74"/>
    </row>
  </sheetData>
  <mergeCells count="1">
    <mergeCell ref="F5:N5"/>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enableFormatConditionsCalculation="0">
    <tabColor indexed="23"/>
  </sheetPr>
  <dimension ref="A2:Y35"/>
  <sheetViews>
    <sheetView workbookViewId="0"/>
  </sheetViews>
  <sheetFormatPr defaultRowHeight="12.75" x14ac:dyDescent="0.2"/>
  <cols>
    <col min="1" max="1" width="1.42578125" style="74" customWidth="1"/>
    <col min="2" max="2" width="22" style="74" customWidth="1"/>
    <col min="3" max="6" width="9.140625" style="74" hidden="1" customWidth="1"/>
    <col min="7" max="7" width="7.7109375" style="74" hidden="1" customWidth="1"/>
    <col min="8" max="9" width="7.7109375" style="74" customWidth="1"/>
    <col min="10" max="10" width="8.42578125" style="74" hidden="1" customWidth="1"/>
    <col min="11" max="11" width="7.7109375" style="74" hidden="1" customWidth="1"/>
    <col min="12" max="13" width="7.7109375" style="74" customWidth="1"/>
    <col min="14" max="14" width="8.42578125" style="74" hidden="1" customWidth="1"/>
    <col min="15" max="15" width="8.28515625" style="74" hidden="1" customWidth="1"/>
    <col min="16" max="17" width="8.28515625" style="74" customWidth="1"/>
    <col min="18" max="16384" width="9.140625" style="2"/>
  </cols>
  <sheetData>
    <row r="2" spans="1:25" ht="15.75" x14ac:dyDescent="0.2">
      <c r="A2" s="234" t="s">
        <v>185</v>
      </c>
      <c r="B2" s="156"/>
      <c r="C2" s="156"/>
      <c r="D2" s="156"/>
      <c r="E2" s="156"/>
    </row>
    <row r="3" spans="1:25" x14ac:dyDescent="0.2">
      <c r="A3" s="156"/>
      <c r="B3" s="156"/>
      <c r="C3" s="156"/>
      <c r="D3" s="156"/>
      <c r="E3" s="156"/>
    </row>
    <row r="4" spans="1:25" x14ac:dyDescent="0.2">
      <c r="A4" s="156"/>
      <c r="B4" s="156"/>
      <c r="C4" s="156"/>
      <c r="D4" s="156"/>
      <c r="E4" s="156"/>
    </row>
    <row r="5" spans="1:25" x14ac:dyDescent="0.2">
      <c r="A5" s="214" t="s">
        <v>4</v>
      </c>
      <c r="B5" s="157"/>
      <c r="C5" s="157"/>
      <c r="D5" s="157"/>
      <c r="E5" s="157"/>
      <c r="F5" s="237" t="s">
        <v>103</v>
      </c>
      <c r="G5" s="237"/>
      <c r="H5" s="237"/>
      <c r="I5" s="237"/>
      <c r="J5" s="237" t="s">
        <v>1</v>
      </c>
      <c r="K5" s="237"/>
      <c r="L5" s="237"/>
      <c r="M5" s="237"/>
      <c r="N5" s="240" t="s">
        <v>2</v>
      </c>
      <c r="O5" s="240"/>
      <c r="P5" s="240"/>
      <c r="Q5" s="240"/>
    </row>
    <row r="6" spans="1:25" x14ac:dyDescent="0.2">
      <c r="A6" s="215" t="s">
        <v>104</v>
      </c>
      <c r="B6" s="196"/>
      <c r="C6" s="196"/>
      <c r="D6" s="196"/>
      <c r="E6" s="196"/>
      <c r="F6" s="98">
        <v>2007</v>
      </c>
      <c r="G6" s="98">
        <v>2008</v>
      </c>
      <c r="H6" s="98">
        <v>2009</v>
      </c>
      <c r="I6" s="98">
        <v>2010</v>
      </c>
      <c r="J6" s="98">
        <v>2007</v>
      </c>
      <c r="K6" s="98">
        <v>2008</v>
      </c>
      <c r="L6" s="98">
        <v>2009</v>
      </c>
      <c r="M6" s="98">
        <v>2010</v>
      </c>
      <c r="N6" s="98">
        <v>2007</v>
      </c>
      <c r="O6" s="98">
        <v>2008</v>
      </c>
      <c r="P6" s="98">
        <v>2009</v>
      </c>
      <c r="Q6" s="98">
        <v>2010</v>
      </c>
      <c r="T6" s="67"/>
    </row>
    <row r="7" spans="1:25" ht="13.5" customHeight="1" x14ac:dyDescent="0.2">
      <c r="A7" s="216" t="s">
        <v>32</v>
      </c>
      <c r="B7" s="160"/>
      <c r="C7" s="160"/>
      <c r="D7" s="160"/>
      <c r="E7" s="160"/>
      <c r="F7" s="118">
        <v>19.899999999999999</v>
      </c>
      <c r="G7" s="106">
        <v>18.7</v>
      </c>
      <c r="H7" s="100">
        <v>185.596</v>
      </c>
      <c r="I7" s="100">
        <v>196.37700000000001</v>
      </c>
      <c r="J7" s="106">
        <v>18.600000000000001</v>
      </c>
      <c r="K7" s="106">
        <v>17.7</v>
      </c>
      <c r="L7" s="107">
        <v>147.49799999999999</v>
      </c>
      <c r="M7" s="100">
        <v>181.44</v>
      </c>
      <c r="N7" s="106">
        <v>15</v>
      </c>
      <c r="O7" s="106">
        <v>14.8</v>
      </c>
      <c r="P7" s="107">
        <v>129.441</v>
      </c>
      <c r="Q7" s="100">
        <v>148.429</v>
      </c>
      <c r="S7" s="74"/>
      <c r="T7" s="104"/>
      <c r="U7" s="74"/>
      <c r="V7" s="74"/>
      <c r="W7" s="74"/>
      <c r="X7" s="74"/>
      <c r="Y7" s="74"/>
    </row>
    <row r="8" spans="1:25" ht="10.5" customHeight="1" x14ac:dyDescent="0.2">
      <c r="A8" s="91"/>
      <c r="B8" s="161" t="s">
        <v>24</v>
      </c>
      <c r="C8" s="162"/>
      <c r="D8" s="162"/>
      <c r="E8" s="162"/>
      <c r="F8" s="70" t="s">
        <v>20</v>
      </c>
      <c r="G8" s="71" t="s">
        <v>20</v>
      </c>
      <c r="H8" s="101">
        <v>325.613</v>
      </c>
      <c r="I8" s="101">
        <v>230.83199999999999</v>
      </c>
      <c r="J8" s="71" t="s">
        <v>20</v>
      </c>
      <c r="K8" s="71" t="s">
        <v>20</v>
      </c>
      <c r="L8" s="99" t="s">
        <v>21</v>
      </c>
      <c r="M8" s="101" t="s">
        <v>20</v>
      </c>
      <c r="N8" s="71">
        <v>8.8000000000000007</v>
      </c>
      <c r="O8" s="71">
        <v>8.6</v>
      </c>
      <c r="P8" s="99" t="s">
        <v>20</v>
      </c>
      <c r="Q8" s="101">
        <v>146.161</v>
      </c>
      <c r="S8" s="105"/>
      <c r="T8" s="74"/>
      <c r="U8" s="74"/>
      <c r="V8" s="74"/>
      <c r="W8" s="74"/>
      <c r="X8" s="74"/>
      <c r="Y8" s="74"/>
    </row>
    <row r="9" spans="1:25" ht="10.5" customHeight="1" x14ac:dyDescent="0.2">
      <c r="A9" s="91"/>
      <c r="B9" s="161" t="s">
        <v>25</v>
      </c>
      <c r="C9" s="162"/>
      <c r="D9" s="162"/>
      <c r="E9" s="162"/>
      <c r="F9" s="70">
        <v>17.7</v>
      </c>
      <c r="G9" s="75">
        <v>25</v>
      </c>
      <c r="H9" s="99" t="s">
        <v>142</v>
      </c>
      <c r="I9" s="99">
        <v>190.57</v>
      </c>
      <c r="J9" s="71">
        <v>22.4</v>
      </c>
      <c r="K9" s="75">
        <v>17.3</v>
      </c>
      <c r="L9" s="99">
        <v>242.01599999999999</v>
      </c>
      <c r="M9" s="101">
        <v>201.90700000000001</v>
      </c>
      <c r="N9" s="71">
        <v>14.3</v>
      </c>
      <c r="O9" s="75">
        <v>12.9</v>
      </c>
      <c r="P9" s="99">
        <v>147.255</v>
      </c>
      <c r="Q9" s="101">
        <v>170.39599999999999</v>
      </c>
      <c r="S9" s="74"/>
      <c r="T9" s="74"/>
      <c r="U9" s="74"/>
      <c r="V9" s="74"/>
      <c r="W9" s="74"/>
      <c r="X9" s="74"/>
      <c r="Y9" s="74"/>
    </row>
    <row r="10" spans="1:25" ht="10.5" customHeight="1" x14ac:dyDescent="0.2">
      <c r="A10" s="91"/>
      <c r="B10" s="161" t="s">
        <v>26</v>
      </c>
      <c r="C10" s="162"/>
      <c r="D10" s="162"/>
      <c r="E10" s="162"/>
      <c r="F10" s="70">
        <v>23</v>
      </c>
      <c r="G10" s="75">
        <v>20.9</v>
      </c>
      <c r="H10" s="99">
        <v>170.51499999999999</v>
      </c>
      <c r="I10" s="99">
        <v>189.82499999999999</v>
      </c>
      <c r="J10" s="71">
        <v>18.3</v>
      </c>
      <c r="K10" s="75">
        <v>19.600000000000001</v>
      </c>
      <c r="L10" s="99">
        <v>136.828</v>
      </c>
      <c r="M10" s="101">
        <v>178.142</v>
      </c>
      <c r="N10" s="71">
        <v>15.7</v>
      </c>
      <c r="O10" s="75">
        <v>14.6</v>
      </c>
      <c r="P10" s="99">
        <v>135.64500000000001</v>
      </c>
      <c r="Q10" s="101">
        <v>125.404</v>
      </c>
      <c r="S10" s="74"/>
      <c r="T10" s="74"/>
      <c r="U10" s="74"/>
      <c r="V10" s="74"/>
      <c r="W10" s="74"/>
      <c r="X10" s="74"/>
      <c r="Y10" s="74"/>
    </row>
    <row r="11" spans="1:25" ht="10.5" customHeight="1" x14ac:dyDescent="0.2">
      <c r="A11" s="91"/>
      <c r="B11" s="161" t="s">
        <v>27</v>
      </c>
      <c r="C11" s="162"/>
      <c r="D11" s="162"/>
      <c r="E11" s="162"/>
      <c r="F11" s="70">
        <v>14.7</v>
      </c>
      <c r="G11" s="75">
        <v>15.7</v>
      </c>
      <c r="H11" s="99">
        <v>189.13399999999999</v>
      </c>
      <c r="I11" s="99">
        <v>204.41</v>
      </c>
      <c r="J11" s="71">
        <v>18.600000000000001</v>
      </c>
      <c r="K11" s="75">
        <v>12.8</v>
      </c>
      <c r="L11" s="99">
        <v>166.30099999999999</v>
      </c>
      <c r="M11" s="101">
        <v>184.667</v>
      </c>
      <c r="N11" s="71">
        <v>13.7</v>
      </c>
      <c r="O11" s="75">
        <v>16.600000000000001</v>
      </c>
      <c r="P11" s="99">
        <v>114.17</v>
      </c>
      <c r="Q11" s="101">
        <v>184.47200000000001</v>
      </c>
      <c r="S11" s="74"/>
      <c r="T11" s="74"/>
      <c r="U11" s="74"/>
      <c r="V11" s="74"/>
      <c r="W11" s="74"/>
      <c r="X11" s="74"/>
      <c r="Y11" s="74"/>
    </row>
    <row r="12" spans="1:25" ht="15" customHeight="1" x14ac:dyDescent="0.2">
      <c r="A12" s="199" t="s">
        <v>6</v>
      </c>
      <c r="B12" s="169"/>
      <c r="C12" s="169"/>
      <c r="D12" s="169"/>
      <c r="E12" s="169"/>
      <c r="F12" s="112">
        <v>137</v>
      </c>
      <c r="G12" s="107">
        <v>139</v>
      </c>
      <c r="H12" s="107">
        <v>132.89400000000001</v>
      </c>
      <c r="I12" s="107">
        <v>142.01900000000001</v>
      </c>
      <c r="J12" s="108">
        <v>153</v>
      </c>
      <c r="K12" s="107">
        <v>148</v>
      </c>
      <c r="L12" s="107">
        <v>154.68299999999999</v>
      </c>
      <c r="M12" s="107">
        <v>166.423</v>
      </c>
      <c r="N12" s="108">
        <v>124</v>
      </c>
      <c r="O12" s="107">
        <v>121</v>
      </c>
      <c r="P12" s="107">
        <v>134.29</v>
      </c>
      <c r="Q12" s="107">
        <v>147.54300000000001</v>
      </c>
      <c r="S12" s="74"/>
      <c r="T12" s="74"/>
      <c r="U12" s="74"/>
      <c r="V12" s="74"/>
      <c r="W12" s="74"/>
      <c r="X12" s="74"/>
      <c r="Y12" s="74"/>
    </row>
    <row r="13" spans="1:25" ht="10.5" customHeight="1" x14ac:dyDescent="0.2">
      <c r="A13" s="91"/>
      <c r="B13" s="161" t="s">
        <v>24</v>
      </c>
      <c r="C13" s="162"/>
      <c r="D13" s="162"/>
      <c r="E13" s="162"/>
      <c r="F13" s="70">
        <v>132</v>
      </c>
      <c r="G13" s="99">
        <v>156</v>
      </c>
      <c r="H13" s="99">
        <v>139.976</v>
      </c>
      <c r="I13" s="99">
        <v>148.791</v>
      </c>
      <c r="J13" s="101">
        <v>168</v>
      </c>
      <c r="K13" s="99">
        <v>171</v>
      </c>
      <c r="L13" s="99">
        <v>180.28700000000001</v>
      </c>
      <c r="M13" s="99">
        <v>177.542</v>
      </c>
      <c r="N13" s="101">
        <v>136</v>
      </c>
      <c r="O13" s="99">
        <v>132</v>
      </c>
      <c r="P13" s="99">
        <v>152.18</v>
      </c>
      <c r="Q13" s="99">
        <v>161.38999999999999</v>
      </c>
    </row>
    <row r="14" spans="1:25" ht="10.5" customHeight="1" x14ac:dyDescent="0.2">
      <c r="A14" s="91"/>
      <c r="B14" s="161" t="s">
        <v>25</v>
      </c>
      <c r="C14" s="162"/>
      <c r="D14" s="162"/>
      <c r="E14" s="162"/>
      <c r="F14" s="70">
        <v>133</v>
      </c>
      <c r="G14" s="99">
        <v>153</v>
      </c>
      <c r="H14" s="99">
        <v>133.06800000000001</v>
      </c>
      <c r="I14" s="99">
        <v>148.834</v>
      </c>
      <c r="J14" s="101">
        <v>159</v>
      </c>
      <c r="K14" s="99">
        <v>153</v>
      </c>
      <c r="L14" s="99">
        <v>159.685</v>
      </c>
      <c r="M14" s="99">
        <v>171.17699999999999</v>
      </c>
      <c r="N14" s="101">
        <v>138</v>
      </c>
      <c r="O14" s="99">
        <v>124</v>
      </c>
      <c r="P14" s="99">
        <v>146.97499999999999</v>
      </c>
      <c r="Q14" s="99">
        <v>155.45500000000001</v>
      </c>
    </row>
    <row r="15" spans="1:25" ht="10.5" customHeight="1" x14ac:dyDescent="0.2">
      <c r="A15" s="91"/>
      <c r="B15" s="161" t="s">
        <v>26</v>
      </c>
      <c r="C15" s="162"/>
      <c r="D15" s="162"/>
      <c r="E15" s="162"/>
      <c r="F15" s="70">
        <v>143</v>
      </c>
      <c r="G15" s="99">
        <v>138</v>
      </c>
      <c r="H15" s="99">
        <v>131.72800000000001</v>
      </c>
      <c r="I15" s="99">
        <v>142.59700000000001</v>
      </c>
      <c r="J15" s="101">
        <v>155</v>
      </c>
      <c r="K15" s="99">
        <v>148</v>
      </c>
      <c r="L15" s="99">
        <v>156.91499999999999</v>
      </c>
      <c r="M15" s="99">
        <v>167.453</v>
      </c>
      <c r="N15" s="101">
        <v>120</v>
      </c>
      <c r="O15" s="99">
        <v>121</v>
      </c>
      <c r="P15" s="99">
        <v>131.58699999999999</v>
      </c>
      <c r="Q15" s="99">
        <v>147.97999999999999</v>
      </c>
    </row>
    <row r="16" spans="1:25" ht="10.5" customHeight="1" x14ac:dyDescent="0.2">
      <c r="A16" s="91"/>
      <c r="B16" s="161" t="s">
        <v>27</v>
      </c>
      <c r="C16" s="162"/>
      <c r="D16" s="162"/>
      <c r="E16" s="162"/>
      <c r="F16" s="70">
        <v>131</v>
      </c>
      <c r="G16" s="99">
        <v>124</v>
      </c>
      <c r="H16" s="99">
        <v>132.14400000000001</v>
      </c>
      <c r="I16" s="99">
        <v>134.87100000000001</v>
      </c>
      <c r="J16" s="101">
        <v>146</v>
      </c>
      <c r="K16" s="99">
        <v>143</v>
      </c>
      <c r="L16" s="99">
        <v>143.98500000000001</v>
      </c>
      <c r="M16" s="99">
        <v>160.33799999999999</v>
      </c>
      <c r="N16" s="101">
        <v>122</v>
      </c>
      <c r="O16" s="99">
        <v>115</v>
      </c>
      <c r="P16" s="99">
        <v>130.46199999999999</v>
      </c>
      <c r="Q16" s="99">
        <v>138.69800000000001</v>
      </c>
    </row>
    <row r="17" spans="1:17" ht="15" customHeight="1" x14ac:dyDescent="0.2">
      <c r="A17" s="199" t="s">
        <v>173</v>
      </c>
      <c r="B17" s="169"/>
      <c r="C17" s="169"/>
      <c r="D17" s="169"/>
      <c r="E17" s="169"/>
      <c r="F17" s="112">
        <v>132</v>
      </c>
      <c r="G17" s="107">
        <v>130</v>
      </c>
      <c r="H17" s="107">
        <v>140.005</v>
      </c>
      <c r="I17" s="107">
        <v>140.154</v>
      </c>
      <c r="J17" s="108">
        <v>133</v>
      </c>
      <c r="K17" s="107">
        <v>123</v>
      </c>
      <c r="L17" s="107">
        <v>124.654</v>
      </c>
      <c r="M17" s="107">
        <v>138.15100000000001</v>
      </c>
      <c r="N17" s="108">
        <v>146</v>
      </c>
      <c r="O17" s="107">
        <v>120</v>
      </c>
      <c r="P17" s="107">
        <v>138.76300000000001</v>
      </c>
      <c r="Q17" s="107">
        <v>140.239</v>
      </c>
    </row>
    <row r="18" spans="1:17" ht="10.5" customHeight="1" x14ac:dyDescent="0.2">
      <c r="A18" s="161"/>
      <c r="B18" s="161" t="s">
        <v>24</v>
      </c>
      <c r="C18" s="162"/>
      <c r="D18" s="162"/>
      <c r="E18" s="162"/>
      <c r="F18" s="70">
        <v>128</v>
      </c>
      <c r="G18" s="99">
        <v>161</v>
      </c>
      <c r="H18" s="99">
        <v>162.999</v>
      </c>
      <c r="I18" s="99">
        <v>172.875</v>
      </c>
      <c r="J18" s="101">
        <v>156</v>
      </c>
      <c r="K18" s="99">
        <v>162</v>
      </c>
      <c r="L18" s="99">
        <v>194.06</v>
      </c>
      <c r="M18" s="99">
        <v>128.66200000000001</v>
      </c>
      <c r="N18" s="101">
        <v>150</v>
      </c>
      <c r="O18" s="99">
        <v>124</v>
      </c>
      <c r="P18" s="99">
        <v>120.497</v>
      </c>
      <c r="Q18" s="99">
        <v>150.791</v>
      </c>
    </row>
    <row r="19" spans="1:17" ht="10.5" customHeight="1" x14ac:dyDescent="0.2">
      <c r="A19" s="161"/>
      <c r="B19" s="161" t="s">
        <v>25</v>
      </c>
      <c r="C19" s="162"/>
      <c r="D19" s="162"/>
      <c r="E19" s="162"/>
      <c r="F19" s="70">
        <v>127</v>
      </c>
      <c r="G19" s="99">
        <v>134</v>
      </c>
      <c r="H19" s="99">
        <v>166.589</v>
      </c>
      <c r="I19" s="99">
        <v>151.51900000000001</v>
      </c>
      <c r="J19" s="101">
        <v>126</v>
      </c>
      <c r="K19" s="99">
        <v>136</v>
      </c>
      <c r="L19" s="99">
        <v>118.25700000000001</v>
      </c>
      <c r="M19" s="99">
        <v>154.965</v>
      </c>
      <c r="N19" s="101">
        <v>164</v>
      </c>
      <c r="O19" s="99">
        <v>161</v>
      </c>
      <c r="P19" s="99">
        <v>145.54900000000001</v>
      </c>
      <c r="Q19" s="99">
        <v>147.46799999999999</v>
      </c>
    </row>
    <row r="20" spans="1:17" ht="10.5" customHeight="1" x14ac:dyDescent="0.2">
      <c r="A20" s="161"/>
      <c r="B20" s="161" t="s">
        <v>26</v>
      </c>
      <c r="C20" s="162"/>
      <c r="D20" s="162"/>
      <c r="E20" s="162"/>
      <c r="F20" s="70">
        <v>129</v>
      </c>
      <c r="G20" s="99">
        <v>129</v>
      </c>
      <c r="H20" s="99">
        <v>140.91</v>
      </c>
      <c r="I20" s="99">
        <v>142.19399999999999</v>
      </c>
      <c r="J20" s="101">
        <v>132</v>
      </c>
      <c r="K20" s="99">
        <v>119</v>
      </c>
      <c r="L20" s="99">
        <v>111.72</v>
      </c>
      <c r="M20" s="99">
        <v>152.965</v>
      </c>
      <c r="N20" s="101">
        <v>148</v>
      </c>
      <c r="O20" s="99">
        <v>108</v>
      </c>
      <c r="P20" s="99">
        <v>152.345</v>
      </c>
      <c r="Q20" s="99">
        <v>128.66999999999999</v>
      </c>
    </row>
    <row r="21" spans="1:17" ht="10.5" customHeight="1" x14ac:dyDescent="0.2">
      <c r="A21" s="217"/>
      <c r="B21" s="217" t="s">
        <v>27</v>
      </c>
      <c r="C21" s="209"/>
      <c r="D21" s="209"/>
      <c r="E21" s="209"/>
      <c r="F21" s="218">
        <v>127</v>
      </c>
      <c r="G21" s="77">
        <v>125</v>
      </c>
      <c r="H21" s="77">
        <v>128.62799999999999</v>
      </c>
      <c r="I21" s="77">
        <v>130.88</v>
      </c>
      <c r="J21" s="109">
        <v>123</v>
      </c>
      <c r="K21" s="77">
        <v>107</v>
      </c>
      <c r="L21" s="77">
        <v>132.64099999999999</v>
      </c>
      <c r="M21" s="77">
        <v>116.137</v>
      </c>
      <c r="N21" s="109">
        <v>131</v>
      </c>
      <c r="O21" s="77">
        <v>126</v>
      </c>
      <c r="P21" s="77">
        <v>123.44</v>
      </c>
      <c r="Q21" s="77">
        <v>158.94300000000001</v>
      </c>
    </row>
    <row r="22" spans="1:17" ht="10.5" customHeight="1" x14ac:dyDescent="0.2">
      <c r="A22" s="213" t="s">
        <v>154</v>
      </c>
      <c r="B22" s="161"/>
      <c r="C22" s="162"/>
      <c r="D22" s="162"/>
      <c r="E22" s="162"/>
      <c r="F22" s="70"/>
      <c r="G22" s="99"/>
      <c r="H22" s="99"/>
      <c r="I22" s="99"/>
      <c r="J22" s="101"/>
      <c r="K22" s="99"/>
      <c r="L22" s="99"/>
      <c r="M22" s="99"/>
      <c r="N22" s="101"/>
      <c r="O22" s="99"/>
      <c r="P22" s="99"/>
      <c r="Q22" s="99"/>
    </row>
    <row r="23" spans="1:17" ht="11.25" customHeight="1" x14ac:dyDescent="0.2">
      <c r="A23" s="174" t="s">
        <v>118</v>
      </c>
      <c r="B23" s="205"/>
      <c r="C23" s="205"/>
      <c r="D23" s="205"/>
      <c r="E23" s="205"/>
    </row>
    <row r="24" spans="1:17" ht="10.5" customHeight="1" x14ac:dyDescent="0.2">
      <c r="A24" s="174" t="s">
        <v>119</v>
      </c>
      <c r="B24" s="205"/>
      <c r="C24" s="205"/>
      <c r="D24" s="205"/>
      <c r="E24" s="205"/>
    </row>
    <row r="27" spans="1:17" x14ac:dyDescent="0.2">
      <c r="A27" s="219"/>
      <c r="B27" s="79"/>
    </row>
    <row r="28" spans="1:17" x14ac:dyDescent="0.2">
      <c r="A28" s="79"/>
      <c r="B28" s="79"/>
    </row>
    <row r="30" spans="1:17" x14ac:dyDescent="0.2">
      <c r="B30" s="104"/>
    </row>
    <row r="31" spans="1:17" x14ac:dyDescent="0.2">
      <c r="B31" s="104"/>
      <c r="L31" s="104"/>
      <c r="M31" s="104"/>
    </row>
    <row r="35" spans="2:2" x14ac:dyDescent="0.2">
      <c r="B35" s="105"/>
    </row>
  </sheetData>
  <mergeCells count="3">
    <mergeCell ref="F5:I5"/>
    <mergeCell ref="J5:M5"/>
    <mergeCell ref="N5:Q5"/>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enableFormatConditionsCalculation="0">
    <tabColor theme="0" tint="-0.499984740745262"/>
  </sheetPr>
  <dimension ref="A2:Q16"/>
  <sheetViews>
    <sheetView workbookViewId="0"/>
  </sheetViews>
  <sheetFormatPr defaultRowHeight="12.75" x14ac:dyDescent="0.2"/>
  <cols>
    <col min="1" max="1" width="13.7109375" style="74" customWidth="1"/>
    <col min="2" max="5" width="4.140625" style="74" hidden="1" customWidth="1"/>
    <col min="6" max="6" width="11.7109375" style="74" customWidth="1"/>
    <col min="7" max="7" width="10.7109375" style="74" customWidth="1"/>
    <col min="8" max="8" width="10.85546875" style="74" customWidth="1"/>
    <col min="9" max="9" width="11.28515625" style="74" customWidth="1"/>
    <col min="10" max="16" width="9.140625" style="74"/>
    <col min="17" max="16384" width="9.140625" style="2"/>
  </cols>
  <sheetData>
    <row r="2" spans="1:17" x14ac:dyDescent="0.2">
      <c r="A2" s="234" t="s">
        <v>195</v>
      </c>
      <c r="B2" s="156"/>
      <c r="C2" s="156"/>
      <c r="D2" s="156"/>
      <c r="E2" s="156"/>
    </row>
    <row r="3" spans="1:17" x14ac:dyDescent="0.2">
      <c r="A3" s="156"/>
      <c r="B3" s="156"/>
      <c r="C3" s="156"/>
      <c r="D3" s="156"/>
      <c r="E3" s="156"/>
    </row>
    <row r="4" spans="1:17" x14ac:dyDescent="0.2">
      <c r="A4" s="156"/>
      <c r="B4" s="156"/>
      <c r="C4" s="156"/>
      <c r="D4" s="156"/>
      <c r="E4" s="156"/>
    </row>
    <row r="5" spans="1:17" x14ac:dyDescent="0.2">
      <c r="A5" s="156"/>
      <c r="B5" s="156"/>
      <c r="C5" s="156"/>
      <c r="D5" s="156"/>
      <c r="E5" s="156"/>
    </row>
    <row r="6" spans="1:17" ht="33.75" x14ac:dyDescent="0.2">
      <c r="A6" s="157"/>
      <c r="B6" s="157"/>
      <c r="C6" s="157"/>
      <c r="D6" s="157"/>
      <c r="E6" s="157"/>
      <c r="F6" s="119" t="s">
        <v>35</v>
      </c>
      <c r="G6" s="119" t="s">
        <v>98</v>
      </c>
      <c r="H6" s="119" t="s">
        <v>36</v>
      </c>
      <c r="I6" s="119" t="s">
        <v>17</v>
      </c>
      <c r="L6" s="105"/>
    </row>
    <row r="7" spans="1:17" ht="15" customHeight="1" x14ac:dyDescent="0.2">
      <c r="A7" s="160" t="s">
        <v>125</v>
      </c>
      <c r="B7" s="160"/>
      <c r="C7" s="160"/>
      <c r="D7" s="160"/>
      <c r="E7" s="160"/>
      <c r="F7" s="100">
        <f>SUM(F8:F10)</f>
        <v>384.005</v>
      </c>
      <c r="G7" s="100">
        <f>SUM(G8:G10)</f>
        <v>180.15799999999999</v>
      </c>
      <c r="H7" s="100">
        <f>SUM(H8:H10)</f>
        <v>276.48</v>
      </c>
      <c r="I7" s="100">
        <f>SUM(I8:I10)</f>
        <v>840.64300000000003</v>
      </c>
      <c r="L7" s="105"/>
      <c r="O7" s="105"/>
    </row>
    <row r="8" spans="1:17" ht="13.5" customHeight="1" x14ac:dyDescent="0.2">
      <c r="A8" s="162" t="s">
        <v>0</v>
      </c>
      <c r="B8" s="162"/>
      <c r="C8" s="162"/>
      <c r="D8" s="162"/>
      <c r="E8" s="162"/>
      <c r="F8" s="101">
        <v>365.78399999999999</v>
      </c>
      <c r="G8" s="101">
        <v>169.95099999999999</v>
      </c>
      <c r="H8" s="101">
        <v>268.93299999999999</v>
      </c>
      <c r="I8" s="101">
        <v>804.66800000000001</v>
      </c>
      <c r="N8" s="212"/>
    </row>
    <row r="9" spans="1:17" ht="10.5" customHeight="1" x14ac:dyDescent="0.2">
      <c r="A9" s="162" t="s">
        <v>1</v>
      </c>
      <c r="B9" s="162"/>
      <c r="C9" s="162"/>
      <c r="D9" s="162"/>
      <c r="E9" s="162"/>
      <c r="F9" s="101">
        <v>11.558</v>
      </c>
      <c r="G9" s="101">
        <v>7.9290000000000003</v>
      </c>
      <c r="H9" s="101">
        <v>2.8290000000000002</v>
      </c>
      <c r="I9" s="101">
        <v>22.315999999999999</v>
      </c>
      <c r="L9" s="105"/>
      <c r="N9" s="111"/>
      <c r="O9" s="111"/>
      <c r="P9" s="111"/>
      <c r="Q9" s="68"/>
    </row>
    <row r="10" spans="1:17" ht="10.5" customHeight="1" x14ac:dyDescent="0.2">
      <c r="A10" s="209" t="s">
        <v>2</v>
      </c>
      <c r="B10" s="209"/>
      <c r="C10" s="209"/>
      <c r="D10" s="209"/>
      <c r="E10" s="209"/>
      <c r="F10" s="109">
        <v>6.6630000000000003</v>
      </c>
      <c r="G10" s="109">
        <v>2.278</v>
      </c>
      <c r="H10" s="109">
        <v>4.718</v>
      </c>
      <c r="I10" s="109">
        <v>13.659000000000001</v>
      </c>
      <c r="L10" s="105"/>
    </row>
    <row r="11" spans="1:17" ht="10.5" customHeight="1" x14ac:dyDescent="0.2">
      <c r="A11" s="213" t="s">
        <v>154</v>
      </c>
      <c r="B11" s="162"/>
      <c r="C11" s="162"/>
      <c r="D11" s="162"/>
      <c r="E11" s="162"/>
      <c r="F11" s="101"/>
      <c r="G11" s="101"/>
      <c r="H11" s="101"/>
      <c r="I11" s="101"/>
      <c r="L11" s="105"/>
    </row>
    <row r="12" spans="1:17" ht="69" customHeight="1" x14ac:dyDescent="0.2">
      <c r="A12" s="243" t="s">
        <v>144</v>
      </c>
      <c r="B12" s="243"/>
      <c r="C12" s="243"/>
      <c r="D12" s="243"/>
      <c r="E12" s="243"/>
      <c r="F12" s="243"/>
      <c r="G12" s="243"/>
      <c r="H12" s="243"/>
      <c r="I12" s="243"/>
    </row>
    <row r="16" spans="1:17" x14ac:dyDescent="0.2">
      <c r="A16" s="105"/>
    </row>
  </sheetData>
  <mergeCells count="1">
    <mergeCell ref="A12:I12"/>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enableFormatConditionsCalculation="0">
    <tabColor indexed="23"/>
  </sheetPr>
  <dimension ref="A2:S23"/>
  <sheetViews>
    <sheetView workbookViewId="0"/>
  </sheetViews>
  <sheetFormatPr defaultRowHeight="12.75" x14ac:dyDescent="0.2"/>
  <cols>
    <col min="1" max="1" width="18.140625" style="74" customWidth="1"/>
    <col min="2" max="5" width="2" style="74" hidden="1" customWidth="1"/>
    <col min="6" max="7" width="5.140625" style="74" hidden="1" customWidth="1"/>
    <col min="8" max="16" width="5.140625" style="74" customWidth="1"/>
    <col min="17" max="16384" width="9.140625" style="2"/>
  </cols>
  <sheetData>
    <row r="2" spans="1:19" x14ac:dyDescent="0.2">
      <c r="A2" s="234" t="s">
        <v>187</v>
      </c>
      <c r="B2" s="156"/>
      <c r="C2" s="156"/>
      <c r="D2" s="156"/>
      <c r="E2" s="156"/>
    </row>
    <row r="3" spans="1:19" x14ac:dyDescent="0.2">
      <c r="A3" s="156"/>
      <c r="B3" s="156"/>
      <c r="C3" s="156"/>
      <c r="D3" s="156"/>
      <c r="E3" s="156"/>
    </row>
    <row r="4" spans="1:19" x14ac:dyDescent="0.2">
      <c r="A4" s="156"/>
      <c r="B4" s="156"/>
      <c r="C4" s="156"/>
      <c r="D4" s="156"/>
      <c r="E4" s="156"/>
    </row>
    <row r="5" spans="1:19" x14ac:dyDescent="0.2">
      <c r="A5" s="156"/>
      <c r="B5" s="156"/>
      <c r="C5" s="156"/>
      <c r="D5" s="156"/>
      <c r="E5" s="156"/>
    </row>
    <row r="6" spans="1:19" ht="14.25" customHeight="1" x14ac:dyDescent="0.2">
      <c r="A6" s="160" t="s">
        <v>4</v>
      </c>
      <c r="B6" s="160"/>
      <c r="C6" s="160"/>
      <c r="D6" s="160"/>
      <c r="E6" s="160"/>
      <c r="F6" s="118">
        <v>2000</v>
      </c>
      <c r="G6" s="118">
        <v>2001</v>
      </c>
      <c r="H6" s="118">
        <v>2002</v>
      </c>
      <c r="I6" s="118">
        <v>2003</v>
      </c>
      <c r="J6" s="118">
        <v>2004</v>
      </c>
      <c r="K6" s="152" t="s">
        <v>105</v>
      </c>
      <c r="L6" s="118">
        <v>2006</v>
      </c>
      <c r="M6" s="118">
        <v>2007</v>
      </c>
      <c r="N6" s="118">
        <v>2008</v>
      </c>
      <c r="O6" s="118">
        <v>2009</v>
      </c>
      <c r="P6" s="118">
        <v>2010</v>
      </c>
    </row>
    <row r="7" spans="1:19" ht="15" customHeight="1" x14ac:dyDescent="0.2">
      <c r="A7" s="160" t="s">
        <v>22</v>
      </c>
      <c r="B7" s="160"/>
      <c r="C7" s="160"/>
      <c r="D7" s="160"/>
      <c r="E7" s="160"/>
      <c r="F7" s="100">
        <v>100</v>
      </c>
      <c r="G7" s="100">
        <v>100</v>
      </c>
      <c r="H7" s="100">
        <v>100</v>
      </c>
      <c r="I7" s="100">
        <v>100</v>
      </c>
      <c r="J7" s="100">
        <v>100</v>
      </c>
      <c r="K7" s="100">
        <v>100</v>
      </c>
      <c r="L7" s="100">
        <v>100</v>
      </c>
      <c r="M7" s="100">
        <v>100</v>
      </c>
      <c r="N7" s="100">
        <v>100</v>
      </c>
      <c r="O7" s="100">
        <v>100</v>
      </c>
      <c r="P7" s="100">
        <v>100</v>
      </c>
    </row>
    <row r="8" spans="1:19" ht="13.5" customHeight="1" x14ac:dyDescent="0.2">
      <c r="A8" s="162" t="s">
        <v>28</v>
      </c>
      <c r="B8" s="162"/>
      <c r="C8" s="162"/>
      <c r="D8" s="162"/>
      <c r="E8" s="162"/>
      <c r="F8" s="101">
        <v>36</v>
      </c>
      <c r="G8" s="101">
        <v>39</v>
      </c>
      <c r="H8" s="101">
        <v>36</v>
      </c>
      <c r="I8" s="101">
        <v>34</v>
      </c>
      <c r="J8" s="101">
        <v>33</v>
      </c>
      <c r="K8" s="101">
        <v>31</v>
      </c>
      <c r="L8" s="101">
        <v>33</v>
      </c>
      <c r="M8" s="101">
        <v>33</v>
      </c>
      <c r="N8" s="101">
        <v>31</v>
      </c>
      <c r="O8" s="101">
        <v>27.308</v>
      </c>
      <c r="P8" s="101">
        <v>27.312000000000001</v>
      </c>
    </row>
    <row r="9" spans="1:19" ht="10.5" customHeight="1" x14ac:dyDescent="0.2">
      <c r="A9" s="162" t="s">
        <v>29</v>
      </c>
      <c r="B9" s="162"/>
      <c r="C9" s="162"/>
      <c r="D9" s="162"/>
      <c r="E9" s="162"/>
      <c r="F9" s="101">
        <v>6</v>
      </c>
      <c r="G9" s="101">
        <v>7</v>
      </c>
      <c r="H9" s="101">
        <v>5</v>
      </c>
      <c r="I9" s="101">
        <v>4</v>
      </c>
      <c r="J9" s="101">
        <v>4</v>
      </c>
      <c r="K9" s="101">
        <v>4</v>
      </c>
      <c r="L9" s="101">
        <v>3</v>
      </c>
      <c r="M9" s="101">
        <v>2</v>
      </c>
      <c r="N9" s="101">
        <v>2</v>
      </c>
      <c r="O9" s="101">
        <v>1.0309999999999999</v>
      </c>
      <c r="P9" s="101">
        <v>0.82599999999999996</v>
      </c>
    </row>
    <row r="10" spans="1:19" ht="10.5" customHeight="1" x14ac:dyDescent="0.2">
      <c r="A10" s="162" t="s">
        <v>30</v>
      </c>
      <c r="B10" s="162"/>
      <c r="C10" s="162"/>
      <c r="D10" s="162"/>
      <c r="E10" s="162"/>
      <c r="F10" s="101">
        <v>18</v>
      </c>
      <c r="G10" s="101">
        <v>18</v>
      </c>
      <c r="H10" s="101">
        <v>18</v>
      </c>
      <c r="I10" s="101">
        <v>20</v>
      </c>
      <c r="J10" s="101">
        <v>19</v>
      </c>
      <c r="K10" s="101">
        <v>21</v>
      </c>
      <c r="L10" s="101">
        <v>24</v>
      </c>
      <c r="M10" s="101">
        <v>20</v>
      </c>
      <c r="N10" s="101">
        <v>20</v>
      </c>
      <c r="O10" s="101">
        <v>21.620999999999999</v>
      </c>
      <c r="P10" s="101">
        <v>20.132000000000001</v>
      </c>
    </row>
    <row r="11" spans="1:19" ht="10.5" customHeight="1" x14ac:dyDescent="0.2">
      <c r="A11" s="162" t="s">
        <v>32</v>
      </c>
      <c r="B11" s="162"/>
      <c r="C11" s="162"/>
      <c r="D11" s="162"/>
      <c r="E11" s="162"/>
      <c r="F11" s="101">
        <v>13</v>
      </c>
      <c r="G11" s="101">
        <v>11</v>
      </c>
      <c r="H11" s="101">
        <v>10</v>
      </c>
      <c r="I11" s="101">
        <v>9</v>
      </c>
      <c r="J11" s="101">
        <v>9</v>
      </c>
      <c r="K11" s="101">
        <v>6</v>
      </c>
      <c r="L11" s="101">
        <v>4</v>
      </c>
      <c r="M11" s="101">
        <v>3</v>
      </c>
      <c r="N11" s="101">
        <v>3</v>
      </c>
      <c r="O11" s="101">
        <v>1.5089999999999999</v>
      </c>
      <c r="P11" s="101">
        <v>1.276</v>
      </c>
    </row>
    <row r="12" spans="1:19" ht="10.5" customHeight="1" x14ac:dyDescent="0.2">
      <c r="A12" s="162" t="s">
        <v>34</v>
      </c>
      <c r="B12" s="162"/>
      <c r="C12" s="162"/>
      <c r="D12" s="162"/>
      <c r="E12" s="162"/>
      <c r="F12" s="101">
        <v>4</v>
      </c>
      <c r="G12" s="101">
        <v>3</v>
      </c>
      <c r="H12" s="101">
        <v>3</v>
      </c>
      <c r="I12" s="101">
        <v>3</v>
      </c>
      <c r="J12" s="101">
        <v>3</v>
      </c>
      <c r="K12" s="101">
        <v>2</v>
      </c>
      <c r="L12" s="101" t="s">
        <v>20</v>
      </c>
      <c r="M12" s="101" t="s">
        <v>20</v>
      </c>
      <c r="N12" s="101" t="s">
        <v>20</v>
      </c>
      <c r="O12" s="101" t="s">
        <v>20</v>
      </c>
      <c r="P12" s="101" t="s">
        <v>20</v>
      </c>
    </row>
    <row r="13" spans="1:19" ht="10.5" customHeight="1" x14ac:dyDescent="0.2">
      <c r="A13" s="162" t="s">
        <v>37</v>
      </c>
      <c r="B13" s="162"/>
      <c r="C13" s="162"/>
      <c r="D13" s="162"/>
      <c r="E13" s="162"/>
      <c r="F13" s="101">
        <v>5</v>
      </c>
      <c r="G13" s="101">
        <v>5</v>
      </c>
      <c r="H13" s="101">
        <v>6</v>
      </c>
      <c r="I13" s="101">
        <v>7</v>
      </c>
      <c r="J13" s="101">
        <v>7</v>
      </c>
      <c r="K13" s="101">
        <v>11</v>
      </c>
      <c r="L13" s="101">
        <v>9</v>
      </c>
      <c r="M13" s="101">
        <v>14</v>
      </c>
      <c r="N13" s="101">
        <v>14</v>
      </c>
      <c r="O13" s="101">
        <v>11.739000000000001</v>
      </c>
      <c r="P13" s="101">
        <v>10.752000000000001</v>
      </c>
      <c r="S13" s="67"/>
    </row>
    <row r="14" spans="1:19" ht="10.5" customHeight="1" x14ac:dyDescent="0.2">
      <c r="A14" s="162" t="s">
        <v>13</v>
      </c>
      <c r="B14" s="162"/>
      <c r="C14" s="162"/>
      <c r="D14" s="162"/>
      <c r="E14" s="162"/>
      <c r="F14" s="101">
        <v>9</v>
      </c>
      <c r="G14" s="101">
        <v>7</v>
      </c>
      <c r="H14" s="101">
        <v>8</v>
      </c>
      <c r="I14" s="101">
        <v>9</v>
      </c>
      <c r="J14" s="101">
        <v>10</v>
      </c>
      <c r="K14" s="101">
        <v>8</v>
      </c>
      <c r="L14" s="101">
        <v>9</v>
      </c>
      <c r="M14" s="101">
        <v>9</v>
      </c>
      <c r="N14" s="101">
        <v>12</v>
      </c>
      <c r="O14" s="101">
        <v>11.59</v>
      </c>
      <c r="P14" s="101">
        <v>12.125999999999999</v>
      </c>
    </row>
    <row r="15" spans="1:19" ht="10.5" customHeight="1" x14ac:dyDescent="0.2">
      <c r="A15" s="162" t="s">
        <v>35</v>
      </c>
      <c r="B15" s="162"/>
      <c r="C15" s="162"/>
      <c r="D15" s="162"/>
      <c r="E15" s="162"/>
      <c r="F15" s="101">
        <v>2</v>
      </c>
      <c r="G15" s="101">
        <v>3</v>
      </c>
      <c r="H15" s="101">
        <v>3</v>
      </c>
      <c r="I15" s="101">
        <v>5</v>
      </c>
      <c r="J15" s="101">
        <v>6</v>
      </c>
      <c r="K15" s="101">
        <v>7</v>
      </c>
      <c r="L15" s="101">
        <v>7</v>
      </c>
      <c r="M15" s="101">
        <v>12</v>
      </c>
      <c r="N15" s="101">
        <v>10</v>
      </c>
      <c r="O15" s="101">
        <v>9.3940000000000001</v>
      </c>
      <c r="P15" s="101">
        <v>10.795999999999999</v>
      </c>
    </row>
    <row r="16" spans="1:19" ht="23.25" customHeight="1" x14ac:dyDescent="0.2">
      <c r="A16" s="162" t="s">
        <v>38</v>
      </c>
      <c r="B16" s="162"/>
      <c r="C16" s="162"/>
      <c r="D16" s="162"/>
      <c r="E16" s="162"/>
      <c r="F16" s="101" t="s">
        <v>20</v>
      </c>
      <c r="G16" s="101" t="s">
        <v>20</v>
      </c>
      <c r="H16" s="101" t="s">
        <v>20</v>
      </c>
      <c r="I16" s="101" t="s">
        <v>20</v>
      </c>
      <c r="J16" s="101" t="s">
        <v>20</v>
      </c>
      <c r="K16" s="101" t="s">
        <v>20</v>
      </c>
      <c r="L16" s="101">
        <v>4</v>
      </c>
      <c r="M16" s="101">
        <v>3</v>
      </c>
      <c r="N16" s="101">
        <v>4</v>
      </c>
      <c r="O16" s="101">
        <v>6.5540000000000003</v>
      </c>
      <c r="P16" s="101">
        <v>7.0990000000000002</v>
      </c>
    </row>
    <row r="17" spans="1:16" ht="10.5" customHeight="1" x14ac:dyDescent="0.2">
      <c r="A17" s="209" t="s">
        <v>16</v>
      </c>
      <c r="B17" s="209"/>
      <c r="C17" s="209"/>
      <c r="D17" s="209"/>
      <c r="E17" s="209"/>
      <c r="F17" s="109">
        <v>7</v>
      </c>
      <c r="G17" s="109">
        <v>8</v>
      </c>
      <c r="H17" s="109">
        <v>10</v>
      </c>
      <c r="I17" s="109">
        <v>8</v>
      </c>
      <c r="J17" s="109">
        <v>9</v>
      </c>
      <c r="K17" s="109">
        <v>10</v>
      </c>
      <c r="L17" s="109">
        <v>8</v>
      </c>
      <c r="M17" s="109">
        <v>5</v>
      </c>
      <c r="N17" s="109">
        <v>6</v>
      </c>
      <c r="O17" s="109">
        <v>9.2530000000000001</v>
      </c>
      <c r="P17" s="109">
        <v>9.6809999999999992</v>
      </c>
    </row>
    <row r="18" spans="1:16" ht="10.5" customHeight="1" x14ac:dyDescent="0.2">
      <c r="A18" s="244" t="s">
        <v>154</v>
      </c>
      <c r="B18" s="244"/>
      <c r="C18" s="244"/>
      <c r="D18" s="244"/>
      <c r="E18" s="244"/>
      <c r="F18" s="245"/>
      <c r="G18" s="245"/>
      <c r="H18" s="245"/>
      <c r="I18" s="245"/>
      <c r="J18" s="245"/>
      <c r="K18" s="245"/>
      <c r="L18" s="245"/>
      <c r="M18" s="245"/>
      <c r="N18" s="245"/>
      <c r="O18" s="245"/>
      <c r="P18" s="245"/>
    </row>
    <row r="19" spans="1:16" ht="35.25" customHeight="1" x14ac:dyDescent="0.2">
      <c r="A19" s="246" t="s">
        <v>143</v>
      </c>
      <c r="B19" s="246"/>
      <c r="C19" s="246"/>
      <c r="D19" s="246"/>
      <c r="E19" s="246"/>
      <c r="F19" s="247"/>
      <c r="G19" s="247"/>
      <c r="H19" s="247"/>
      <c r="I19" s="247"/>
      <c r="J19" s="247"/>
      <c r="K19" s="247"/>
      <c r="L19" s="247"/>
      <c r="M19" s="247"/>
      <c r="N19" s="247"/>
      <c r="O19" s="247"/>
      <c r="P19" s="247"/>
    </row>
    <row r="23" spans="1:16" x14ac:dyDescent="0.2">
      <c r="A23" s="105"/>
    </row>
  </sheetData>
  <mergeCells count="2">
    <mergeCell ref="A18:P18"/>
    <mergeCell ref="A19:P19"/>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ignoredErrors>
    <ignoredError sqref="K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theme="1" tint="0.499984740745262"/>
  </sheetPr>
  <dimension ref="A2:R23"/>
  <sheetViews>
    <sheetView workbookViewId="0"/>
  </sheetViews>
  <sheetFormatPr defaultRowHeight="12.75" x14ac:dyDescent="0.2"/>
  <cols>
    <col min="1" max="1" width="18" style="74" customWidth="1"/>
    <col min="2" max="5" width="4.140625" style="74" hidden="1" customWidth="1"/>
    <col min="6" max="7" width="4.85546875" style="74" hidden="1" customWidth="1"/>
    <col min="8" max="16" width="4.85546875" style="74" customWidth="1"/>
    <col min="17" max="16384" width="9.140625" style="2"/>
  </cols>
  <sheetData>
    <row r="2" spans="1:18" x14ac:dyDescent="0.2">
      <c r="A2" s="234" t="s">
        <v>189</v>
      </c>
      <c r="B2" s="156"/>
      <c r="C2" s="156"/>
      <c r="D2" s="156"/>
      <c r="E2" s="156"/>
    </row>
    <row r="3" spans="1:18" x14ac:dyDescent="0.2">
      <c r="A3" s="156"/>
      <c r="B3" s="156"/>
      <c r="C3" s="156"/>
      <c r="D3" s="156"/>
      <c r="E3" s="156"/>
    </row>
    <row r="4" spans="1:18" x14ac:dyDescent="0.2">
      <c r="A4" s="156"/>
      <c r="B4" s="156"/>
      <c r="C4" s="156"/>
      <c r="D4" s="156"/>
      <c r="E4" s="156"/>
    </row>
    <row r="5" spans="1:18" x14ac:dyDescent="0.2">
      <c r="A5" s="156"/>
      <c r="B5" s="156"/>
      <c r="C5" s="156"/>
      <c r="D5" s="156"/>
      <c r="E5" s="156"/>
    </row>
    <row r="6" spans="1:18" x14ac:dyDescent="0.2">
      <c r="A6" s="157" t="s">
        <v>4</v>
      </c>
      <c r="B6" s="157"/>
      <c r="C6" s="157"/>
      <c r="D6" s="157"/>
      <c r="E6" s="157"/>
      <c r="F6" s="119">
        <v>2000</v>
      </c>
      <c r="G6" s="119">
        <v>2001</v>
      </c>
      <c r="H6" s="119">
        <v>2002</v>
      </c>
      <c r="I6" s="119">
        <v>2003</v>
      </c>
      <c r="J6" s="119">
        <v>2004</v>
      </c>
      <c r="K6" s="119">
        <v>2005</v>
      </c>
      <c r="L6" s="119">
        <v>2006</v>
      </c>
      <c r="M6" s="119">
        <v>2007</v>
      </c>
      <c r="N6" s="119">
        <v>2008</v>
      </c>
      <c r="O6" s="119">
        <v>2009</v>
      </c>
      <c r="P6" s="119">
        <v>2010</v>
      </c>
    </row>
    <row r="7" spans="1:18" ht="15" customHeight="1" x14ac:dyDescent="0.2">
      <c r="A7" s="160" t="s">
        <v>22</v>
      </c>
      <c r="B7" s="160"/>
      <c r="C7" s="160"/>
      <c r="D7" s="160"/>
      <c r="E7" s="160"/>
      <c r="F7" s="100">
        <v>100</v>
      </c>
      <c r="G7" s="100">
        <v>100</v>
      </c>
      <c r="H7" s="100">
        <v>100</v>
      </c>
      <c r="I7" s="100">
        <v>100</v>
      </c>
      <c r="J7" s="100">
        <v>100</v>
      </c>
      <c r="K7" s="100">
        <v>100</v>
      </c>
      <c r="L7" s="100">
        <v>100</v>
      </c>
      <c r="M7" s="100">
        <v>100</v>
      </c>
      <c r="N7" s="100">
        <v>100</v>
      </c>
      <c r="O7" s="100">
        <v>100</v>
      </c>
      <c r="P7" s="100">
        <v>100</v>
      </c>
    </row>
    <row r="8" spans="1:18" ht="24" customHeight="1" x14ac:dyDescent="0.2">
      <c r="A8" s="162" t="s">
        <v>126</v>
      </c>
      <c r="B8" s="162"/>
      <c r="C8" s="162"/>
      <c r="D8" s="162"/>
      <c r="E8" s="162"/>
      <c r="F8" s="101">
        <v>7</v>
      </c>
      <c r="G8" s="101">
        <v>6</v>
      </c>
      <c r="H8" s="101">
        <v>4</v>
      </c>
      <c r="I8" s="101">
        <v>5</v>
      </c>
      <c r="J8" s="101">
        <v>3</v>
      </c>
      <c r="K8" s="101">
        <v>2</v>
      </c>
      <c r="L8" s="101">
        <v>2</v>
      </c>
      <c r="M8" s="101">
        <v>1</v>
      </c>
      <c r="N8" s="101">
        <v>1</v>
      </c>
      <c r="O8" s="101">
        <v>0.75871949000000005</v>
      </c>
      <c r="P8" s="101">
        <v>0.59041504</v>
      </c>
      <c r="R8" s="67"/>
    </row>
    <row r="9" spans="1:18" ht="13.5" customHeight="1" x14ac:dyDescent="0.2">
      <c r="A9" s="162" t="s">
        <v>13</v>
      </c>
      <c r="B9" s="162"/>
      <c r="C9" s="162"/>
      <c r="D9" s="162"/>
      <c r="E9" s="162"/>
      <c r="F9" s="101">
        <v>75</v>
      </c>
      <c r="G9" s="101">
        <v>75</v>
      </c>
      <c r="H9" s="101">
        <v>77</v>
      </c>
      <c r="I9" s="101">
        <v>77</v>
      </c>
      <c r="J9" s="101">
        <v>78</v>
      </c>
      <c r="K9" s="101">
        <v>77</v>
      </c>
      <c r="L9" s="101">
        <v>76</v>
      </c>
      <c r="M9" s="101">
        <v>82</v>
      </c>
      <c r="N9" s="101">
        <v>82</v>
      </c>
      <c r="O9" s="101">
        <v>84.015285570000003</v>
      </c>
      <c r="P9" s="101">
        <v>85.07131373</v>
      </c>
    </row>
    <row r="10" spans="1:18" ht="13.5" customHeight="1" x14ac:dyDescent="0.2">
      <c r="A10" s="162" t="s">
        <v>14</v>
      </c>
      <c r="B10" s="162"/>
      <c r="C10" s="162"/>
      <c r="D10" s="162"/>
      <c r="E10" s="162"/>
      <c r="F10" s="101">
        <v>4</v>
      </c>
      <c r="G10" s="101">
        <v>4</v>
      </c>
      <c r="H10" s="101">
        <v>4</v>
      </c>
      <c r="I10" s="101">
        <v>4</v>
      </c>
      <c r="J10" s="101">
        <v>3</v>
      </c>
      <c r="K10" s="101">
        <v>3</v>
      </c>
      <c r="L10" s="101">
        <v>3</v>
      </c>
      <c r="M10" s="101">
        <v>3</v>
      </c>
      <c r="N10" s="101">
        <v>3</v>
      </c>
      <c r="O10" s="101">
        <v>3.3828511300000002</v>
      </c>
      <c r="P10" s="101">
        <v>2.85232061</v>
      </c>
    </row>
    <row r="11" spans="1:18" ht="24" customHeight="1" x14ac:dyDescent="0.2">
      <c r="A11" s="162" t="s">
        <v>39</v>
      </c>
      <c r="B11" s="162"/>
      <c r="C11" s="162"/>
      <c r="D11" s="162"/>
      <c r="E11" s="162"/>
      <c r="F11" s="101">
        <v>6</v>
      </c>
      <c r="G11" s="101">
        <v>9</v>
      </c>
      <c r="H11" s="101">
        <v>9</v>
      </c>
      <c r="I11" s="101">
        <v>8</v>
      </c>
      <c r="J11" s="101">
        <v>8</v>
      </c>
      <c r="K11" s="101">
        <v>7</v>
      </c>
      <c r="L11" s="101">
        <v>10</v>
      </c>
      <c r="M11" s="101">
        <v>8</v>
      </c>
      <c r="N11" s="101">
        <v>6</v>
      </c>
      <c r="O11" s="101">
        <v>3.5736790699999998</v>
      </c>
      <c r="P11" s="101">
        <v>3.2475627899999999</v>
      </c>
    </row>
    <row r="12" spans="1:18" ht="13.5" customHeight="1" x14ac:dyDescent="0.2">
      <c r="A12" s="209" t="s">
        <v>9</v>
      </c>
      <c r="B12" s="209"/>
      <c r="C12" s="209"/>
      <c r="D12" s="209"/>
      <c r="E12" s="209"/>
      <c r="F12" s="109">
        <v>8</v>
      </c>
      <c r="G12" s="109">
        <v>6</v>
      </c>
      <c r="H12" s="109">
        <v>5</v>
      </c>
      <c r="I12" s="109">
        <v>6</v>
      </c>
      <c r="J12" s="109">
        <v>8</v>
      </c>
      <c r="K12" s="109">
        <v>9</v>
      </c>
      <c r="L12" s="109">
        <v>10</v>
      </c>
      <c r="M12" s="109">
        <v>7</v>
      </c>
      <c r="N12" s="109">
        <v>8</v>
      </c>
      <c r="O12" s="109">
        <v>8.2694647500000009</v>
      </c>
      <c r="P12" s="109">
        <v>8.2383878199999998</v>
      </c>
    </row>
    <row r="13" spans="1:18" ht="10.5" customHeight="1" x14ac:dyDescent="0.2">
      <c r="A13" s="210" t="s">
        <v>154</v>
      </c>
      <c r="B13" s="211"/>
      <c r="C13" s="211"/>
      <c r="D13" s="211"/>
      <c r="E13" s="211"/>
      <c r="F13" s="211"/>
      <c r="G13" s="211"/>
      <c r="H13" s="211"/>
      <c r="I13" s="211"/>
      <c r="J13" s="211"/>
      <c r="K13" s="211"/>
    </row>
    <row r="14" spans="1:18" s="47" customFormat="1" ht="46.5" customHeight="1" x14ac:dyDescent="0.2">
      <c r="A14" s="246" t="s">
        <v>149</v>
      </c>
      <c r="B14" s="247"/>
      <c r="C14" s="247"/>
      <c r="D14" s="247"/>
      <c r="E14" s="247"/>
      <c r="F14" s="247"/>
      <c r="G14" s="247"/>
      <c r="H14" s="247"/>
      <c r="I14" s="247"/>
      <c r="J14" s="247"/>
      <c r="K14" s="247"/>
      <c r="L14" s="248"/>
      <c r="M14" s="248"/>
      <c r="N14" s="248"/>
      <c r="O14" s="248"/>
      <c r="P14" s="248"/>
    </row>
    <row r="20" spans="1:8" x14ac:dyDescent="0.2">
      <c r="A20" s="104"/>
    </row>
    <row r="21" spans="1:8" x14ac:dyDescent="0.2">
      <c r="A21" s="104"/>
      <c r="C21" s="111"/>
      <c r="D21" s="111"/>
      <c r="E21" s="111"/>
      <c r="H21" s="110"/>
    </row>
    <row r="23" spans="1:8" x14ac:dyDescent="0.2">
      <c r="A23" s="105"/>
    </row>
  </sheetData>
  <mergeCells count="1">
    <mergeCell ref="A14:P14"/>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enableFormatConditionsCalculation="0">
    <tabColor theme="1" tint="0.499984740745262"/>
  </sheetPr>
  <dimension ref="A2:S33"/>
  <sheetViews>
    <sheetView workbookViewId="0"/>
  </sheetViews>
  <sheetFormatPr defaultRowHeight="12.75" x14ac:dyDescent="0.2"/>
  <cols>
    <col min="1" max="1" width="20.140625" style="2" customWidth="1"/>
    <col min="2" max="5" width="2.85546875" style="2" hidden="1" customWidth="1"/>
    <col min="6" max="7" width="5" style="2" hidden="1" customWidth="1"/>
    <col min="8" max="14" width="5" style="2" customWidth="1"/>
    <col min="15" max="15" width="5" style="74" customWidth="1"/>
    <col min="16" max="16" width="5" style="2" customWidth="1"/>
    <col min="17" max="22" width="9.140625" style="2"/>
    <col min="23" max="23" width="32.28515625" style="2" customWidth="1"/>
    <col min="24" max="16384" width="9.140625" style="2"/>
  </cols>
  <sheetData>
    <row r="2" spans="1:19" x14ac:dyDescent="0.2">
      <c r="A2" s="234" t="s">
        <v>190</v>
      </c>
      <c r="B2" s="1"/>
      <c r="C2" s="1"/>
      <c r="D2" s="1"/>
      <c r="E2" s="1"/>
    </row>
    <row r="3" spans="1:19" x14ac:dyDescent="0.2">
      <c r="A3" s="1"/>
      <c r="B3" s="1"/>
      <c r="C3" s="1"/>
      <c r="D3" s="1"/>
      <c r="E3" s="1"/>
    </row>
    <row r="4" spans="1:19" x14ac:dyDescent="0.2">
      <c r="A4" s="1"/>
      <c r="B4" s="1"/>
      <c r="C4" s="1"/>
      <c r="D4" s="1"/>
      <c r="E4" s="1"/>
    </row>
    <row r="5" spans="1:19" x14ac:dyDescent="0.2">
      <c r="A5" s="1"/>
      <c r="B5" s="1"/>
      <c r="C5" s="1"/>
      <c r="D5" s="1"/>
      <c r="E5" s="1"/>
    </row>
    <row r="6" spans="1:19" x14ac:dyDescent="0.2">
      <c r="A6" s="12" t="s">
        <v>4</v>
      </c>
      <c r="B6" s="12"/>
      <c r="C6" s="12"/>
      <c r="D6" s="12"/>
      <c r="E6" s="12"/>
      <c r="F6" s="13">
        <v>2000</v>
      </c>
      <c r="G6" s="13">
        <v>2001</v>
      </c>
      <c r="H6" s="13">
        <v>2002</v>
      </c>
      <c r="I6" s="13">
        <v>2003</v>
      </c>
      <c r="J6" s="152">
        <v>2004</v>
      </c>
      <c r="K6" s="13">
        <v>2005</v>
      </c>
      <c r="L6" s="13">
        <v>2006</v>
      </c>
      <c r="M6" s="13">
        <v>2007</v>
      </c>
      <c r="N6" s="13">
        <v>2008</v>
      </c>
      <c r="O6" s="118">
        <v>2009</v>
      </c>
      <c r="P6" s="13">
        <v>2010</v>
      </c>
    </row>
    <row r="7" spans="1:19" ht="15" customHeight="1" x14ac:dyDescent="0.2">
      <c r="A7" s="12" t="s">
        <v>22</v>
      </c>
      <c r="B7" s="12"/>
      <c r="C7" s="12"/>
      <c r="D7" s="12"/>
      <c r="E7" s="12"/>
      <c r="F7" s="61">
        <v>100</v>
      </c>
      <c r="G7" s="61">
        <v>100</v>
      </c>
      <c r="H7" s="61">
        <v>100</v>
      </c>
      <c r="I7" s="61">
        <v>100</v>
      </c>
      <c r="J7" s="61">
        <v>100</v>
      </c>
      <c r="K7" s="13">
        <v>100</v>
      </c>
      <c r="L7" s="13">
        <v>100</v>
      </c>
      <c r="M7" s="13">
        <v>100</v>
      </c>
      <c r="N7" s="13">
        <v>100</v>
      </c>
      <c r="O7" s="100">
        <v>100</v>
      </c>
      <c r="P7" s="100">
        <v>100</v>
      </c>
      <c r="S7" s="67"/>
    </row>
    <row r="8" spans="1:19" ht="13.5" customHeight="1" x14ac:dyDescent="0.2">
      <c r="A8" s="7" t="s">
        <v>40</v>
      </c>
      <c r="B8" s="7"/>
      <c r="C8" s="7"/>
      <c r="D8" s="7"/>
      <c r="E8" s="7"/>
      <c r="F8" s="37">
        <v>8</v>
      </c>
      <c r="G8" s="37">
        <v>9</v>
      </c>
      <c r="H8" s="37">
        <v>8</v>
      </c>
      <c r="I8" s="37">
        <v>7</v>
      </c>
      <c r="J8" s="37">
        <v>5</v>
      </c>
      <c r="K8" s="37">
        <v>4</v>
      </c>
      <c r="L8" s="37">
        <v>3</v>
      </c>
      <c r="M8" s="37">
        <v>3</v>
      </c>
      <c r="N8" s="37">
        <v>2</v>
      </c>
      <c r="O8" s="101">
        <v>2.468</v>
      </c>
      <c r="P8" s="101">
        <v>1.855</v>
      </c>
    </row>
    <row r="9" spans="1:19" ht="11.25" customHeight="1" x14ac:dyDescent="0.2">
      <c r="A9" s="7" t="s">
        <v>13</v>
      </c>
      <c r="B9" s="7"/>
      <c r="C9" s="7"/>
      <c r="D9" s="7"/>
      <c r="E9" s="7"/>
      <c r="F9" s="37">
        <v>55</v>
      </c>
      <c r="G9" s="37">
        <v>56</v>
      </c>
      <c r="H9" s="37">
        <v>58</v>
      </c>
      <c r="I9" s="37">
        <v>60</v>
      </c>
      <c r="J9" s="85">
        <v>56</v>
      </c>
      <c r="K9" s="37">
        <v>59</v>
      </c>
      <c r="L9" s="37">
        <v>59</v>
      </c>
      <c r="M9" s="37">
        <v>66</v>
      </c>
      <c r="N9" s="37">
        <v>68</v>
      </c>
      <c r="O9" s="101">
        <v>71.436000000000007</v>
      </c>
      <c r="P9" s="101">
        <v>71.296000000000006</v>
      </c>
    </row>
    <row r="10" spans="1:19" ht="10.5" customHeight="1" x14ac:dyDescent="0.2">
      <c r="A10" s="7" t="s">
        <v>14</v>
      </c>
      <c r="B10" s="7"/>
      <c r="C10" s="7"/>
      <c r="D10" s="7"/>
      <c r="E10" s="7"/>
      <c r="F10" s="37">
        <v>8</v>
      </c>
      <c r="G10" s="37">
        <v>9</v>
      </c>
      <c r="H10" s="37">
        <v>9</v>
      </c>
      <c r="I10" s="37">
        <v>10</v>
      </c>
      <c r="J10" s="37">
        <v>8</v>
      </c>
      <c r="K10" s="37">
        <v>7</v>
      </c>
      <c r="L10" s="37">
        <v>7</v>
      </c>
      <c r="M10" s="37">
        <v>6</v>
      </c>
      <c r="N10" s="37">
        <v>6</v>
      </c>
      <c r="O10" s="101">
        <v>5.3239999999999998</v>
      </c>
      <c r="P10" s="101">
        <v>5.2750000000000004</v>
      </c>
    </row>
    <row r="11" spans="1:19" ht="10.5" customHeight="1" x14ac:dyDescent="0.2">
      <c r="A11" s="7" t="s">
        <v>19</v>
      </c>
      <c r="B11" s="7"/>
      <c r="C11" s="7"/>
      <c r="D11" s="7"/>
      <c r="E11" s="7"/>
      <c r="F11" s="37">
        <v>1</v>
      </c>
      <c r="G11" s="37">
        <v>2</v>
      </c>
      <c r="H11" s="37">
        <v>2</v>
      </c>
      <c r="I11" s="37">
        <v>2</v>
      </c>
      <c r="J11" s="37">
        <v>1</v>
      </c>
      <c r="K11" s="37">
        <v>1</v>
      </c>
      <c r="L11" s="37">
        <v>2</v>
      </c>
      <c r="M11" s="37">
        <v>1</v>
      </c>
      <c r="N11" s="37">
        <v>1</v>
      </c>
      <c r="O11" s="101">
        <v>2.3090000000000002</v>
      </c>
      <c r="P11" s="101">
        <v>1.155</v>
      </c>
    </row>
    <row r="12" spans="1:19" ht="11.25" customHeight="1" x14ac:dyDescent="0.2">
      <c r="A12" s="7" t="s">
        <v>127</v>
      </c>
      <c r="B12" s="7"/>
      <c r="C12" s="7"/>
      <c r="D12" s="7"/>
      <c r="E12" s="7"/>
      <c r="F12" s="37">
        <v>4</v>
      </c>
      <c r="G12" s="37">
        <v>3</v>
      </c>
      <c r="H12" s="37">
        <v>3</v>
      </c>
      <c r="I12" s="37">
        <v>3</v>
      </c>
      <c r="J12" s="85">
        <v>8</v>
      </c>
      <c r="K12" s="37">
        <v>6</v>
      </c>
      <c r="L12" s="37">
        <v>8</v>
      </c>
      <c r="M12" s="37">
        <v>4</v>
      </c>
      <c r="N12" s="37">
        <v>6</v>
      </c>
      <c r="O12" s="101">
        <v>3.6420000000000003</v>
      </c>
      <c r="P12" s="101">
        <v>5.3889999999999993</v>
      </c>
      <c r="Q12" s="103"/>
    </row>
    <row r="13" spans="1:19" ht="24" customHeight="1" x14ac:dyDescent="0.2">
      <c r="A13" s="7" t="s">
        <v>106</v>
      </c>
      <c r="B13" s="7"/>
      <c r="C13" s="7"/>
      <c r="D13" s="7"/>
      <c r="E13" s="7"/>
      <c r="F13" s="37">
        <v>8</v>
      </c>
      <c r="G13" s="37">
        <v>7</v>
      </c>
      <c r="H13" s="37">
        <v>7</v>
      </c>
      <c r="I13" s="37">
        <v>7</v>
      </c>
      <c r="J13" s="37">
        <v>8</v>
      </c>
      <c r="K13" s="37">
        <v>8</v>
      </c>
      <c r="L13" s="37">
        <v>10</v>
      </c>
      <c r="M13" s="37">
        <v>9</v>
      </c>
      <c r="N13" s="37">
        <v>7</v>
      </c>
      <c r="O13" s="101">
        <v>5.74</v>
      </c>
      <c r="P13" s="101">
        <v>5.6419999999999995</v>
      </c>
    </row>
    <row r="14" spans="1:19" ht="24" customHeight="1" x14ac:dyDescent="0.2">
      <c r="A14" s="7" t="s">
        <v>41</v>
      </c>
      <c r="B14" s="7"/>
      <c r="C14" s="7"/>
      <c r="D14" s="7"/>
      <c r="E14" s="7"/>
      <c r="F14" s="37">
        <v>0</v>
      </c>
      <c r="G14" s="37">
        <v>1</v>
      </c>
      <c r="H14" s="37">
        <v>1</v>
      </c>
      <c r="I14" s="37">
        <v>0</v>
      </c>
      <c r="J14" s="37">
        <v>1</v>
      </c>
      <c r="K14" s="37">
        <v>1</v>
      </c>
      <c r="L14" s="37">
        <v>1</v>
      </c>
      <c r="M14" s="37">
        <v>1</v>
      </c>
      <c r="N14" s="37">
        <v>1</v>
      </c>
      <c r="O14" s="101">
        <v>1.4810000000000001</v>
      </c>
      <c r="P14" s="101">
        <v>1.026</v>
      </c>
      <c r="Q14" s="81"/>
    </row>
    <row r="15" spans="1:19" ht="10.5" customHeight="1" x14ac:dyDescent="0.2">
      <c r="A15" s="7" t="s">
        <v>33</v>
      </c>
      <c r="B15" s="7"/>
      <c r="C15" s="7"/>
      <c r="D15" s="7"/>
      <c r="E15" s="7"/>
      <c r="F15" s="37">
        <v>4</v>
      </c>
      <c r="G15" s="37">
        <v>5</v>
      </c>
      <c r="H15" s="37">
        <v>4</v>
      </c>
      <c r="I15" s="37">
        <v>3</v>
      </c>
      <c r="J15" s="37">
        <v>4</v>
      </c>
      <c r="K15" s="37">
        <v>3</v>
      </c>
      <c r="L15" s="37">
        <v>3</v>
      </c>
      <c r="M15" s="37">
        <v>2</v>
      </c>
      <c r="N15" s="37">
        <v>1</v>
      </c>
      <c r="O15" s="101">
        <v>1.119</v>
      </c>
      <c r="P15" s="101">
        <v>1.351</v>
      </c>
    </row>
    <row r="16" spans="1:19" ht="10.5" customHeight="1" x14ac:dyDescent="0.2">
      <c r="A16" s="32" t="s">
        <v>9</v>
      </c>
      <c r="B16" s="32"/>
      <c r="C16" s="32"/>
      <c r="D16" s="32"/>
      <c r="E16" s="32"/>
      <c r="F16" s="39">
        <v>13</v>
      </c>
      <c r="G16" s="39">
        <v>8</v>
      </c>
      <c r="H16" s="39">
        <v>7</v>
      </c>
      <c r="I16" s="39">
        <v>8</v>
      </c>
      <c r="J16" s="39">
        <v>8</v>
      </c>
      <c r="K16" s="39">
        <v>11</v>
      </c>
      <c r="L16" s="39">
        <v>8</v>
      </c>
      <c r="M16" s="39">
        <v>8</v>
      </c>
      <c r="N16" s="39">
        <v>8</v>
      </c>
      <c r="O16" s="109">
        <v>6.4829999999999997</v>
      </c>
      <c r="P16" s="109">
        <v>7.0109999999999992</v>
      </c>
      <c r="R16" s="80"/>
    </row>
    <row r="17" spans="1:18" ht="10.5" customHeight="1" x14ac:dyDescent="0.2">
      <c r="A17" s="241" t="s">
        <v>154</v>
      </c>
      <c r="B17" s="241"/>
      <c r="C17" s="241"/>
      <c r="D17" s="241"/>
      <c r="E17" s="241"/>
      <c r="F17" s="241"/>
      <c r="G17" s="241"/>
      <c r="H17" s="241"/>
      <c r="I17" s="241"/>
      <c r="J17" s="241"/>
      <c r="K17" s="241"/>
      <c r="L17" s="241"/>
      <c r="M17" s="241"/>
      <c r="N17" s="241"/>
      <c r="O17" s="241"/>
      <c r="P17" s="241"/>
    </row>
    <row r="18" spans="1:18" ht="23.25" customHeight="1" x14ac:dyDescent="0.2">
      <c r="A18" s="249" t="s">
        <v>148</v>
      </c>
      <c r="B18" s="249"/>
      <c r="C18" s="249"/>
      <c r="D18" s="249"/>
      <c r="E18" s="249"/>
      <c r="F18" s="249"/>
      <c r="G18" s="249"/>
      <c r="H18" s="249"/>
      <c r="I18" s="249"/>
      <c r="J18" s="249"/>
      <c r="K18" s="249"/>
      <c r="L18" s="249"/>
      <c r="M18" s="249"/>
      <c r="N18" s="249"/>
      <c r="O18" s="249"/>
      <c r="P18" s="249"/>
    </row>
    <row r="19" spans="1:18" ht="33" customHeight="1" x14ac:dyDescent="0.2"/>
    <row r="25" spans="1:18" x14ac:dyDescent="0.2">
      <c r="A25" s="104"/>
      <c r="B25" s="74"/>
      <c r="C25" s="74"/>
      <c r="D25" s="74"/>
      <c r="E25" s="74"/>
      <c r="F25" s="74"/>
      <c r="G25" s="74"/>
      <c r="H25" s="74"/>
      <c r="I25" s="74"/>
      <c r="J25" s="74"/>
      <c r="K25" s="74"/>
      <c r="L25" s="74"/>
      <c r="M25" s="74"/>
      <c r="N25" s="74"/>
      <c r="P25" s="74"/>
      <c r="Q25" s="74"/>
      <c r="R25" s="74"/>
    </row>
    <row r="26" spans="1:18" x14ac:dyDescent="0.2">
      <c r="A26" s="104"/>
      <c r="B26" s="74"/>
      <c r="C26" s="111"/>
      <c r="D26" s="111"/>
      <c r="E26" s="111"/>
      <c r="F26" s="74"/>
      <c r="G26" s="110"/>
      <c r="H26" s="74"/>
      <c r="I26" s="74"/>
      <c r="J26" s="74"/>
      <c r="K26" s="74"/>
      <c r="L26" s="74"/>
      <c r="M26" s="74"/>
      <c r="N26" s="74"/>
      <c r="P26" s="74"/>
      <c r="Q26" s="74"/>
      <c r="R26" s="74"/>
    </row>
    <row r="27" spans="1:18" x14ac:dyDescent="0.2">
      <c r="A27" s="74"/>
      <c r="B27" s="74"/>
      <c r="C27" s="74"/>
      <c r="D27" s="74"/>
      <c r="E27" s="74"/>
      <c r="F27" s="74"/>
      <c r="G27" s="74"/>
      <c r="H27" s="74"/>
      <c r="I27" s="74"/>
      <c r="J27" s="74"/>
      <c r="K27" s="74"/>
      <c r="L27" s="74"/>
      <c r="M27" s="74"/>
      <c r="N27" s="74"/>
      <c r="P27" s="74"/>
      <c r="Q27" s="74"/>
      <c r="R27" s="74"/>
    </row>
    <row r="28" spans="1:18" x14ac:dyDescent="0.2">
      <c r="A28" s="74"/>
      <c r="B28" s="74"/>
      <c r="C28" s="74"/>
      <c r="D28" s="74"/>
      <c r="E28" s="74"/>
      <c r="F28" s="74"/>
      <c r="G28" s="74"/>
      <c r="H28" s="74"/>
      <c r="I28" s="74"/>
      <c r="J28" s="74"/>
      <c r="K28" s="74"/>
      <c r="L28" s="74"/>
      <c r="M28" s="74"/>
      <c r="N28" s="74"/>
      <c r="P28" s="74"/>
      <c r="Q28" s="74"/>
      <c r="R28" s="74"/>
    </row>
    <row r="29" spans="1:18" ht="54.75" customHeight="1" x14ac:dyDescent="0.2">
      <c r="A29" s="246"/>
      <c r="B29" s="247"/>
      <c r="C29" s="247"/>
      <c r="D29" s="247"/>
      <c r="E29" s="247"/>
      <c r="F29" s="247"/>
      <c r="G29" s="247"/>
      <c r="H29" s="247"/>
      <c r="I29" s="247"/>
      <c r="J29" s="247"/>
      <c r="K29" s="247"/>
      <c r="L29" s="248"/>
      <c r="M29" s="248"/>
      <c r="N29" s="248"/>
      <c r="O29" s="248"/>
      <c r="P29" s="232"/>
      <c r="Q29" s="74"/>
      <c r="R29" s="74"/>
    </row>
    <row r="30" spans="1:18" x14ac:dyDescent="0.2">
      <c r="A30" s="74"/>
      <c r="B30" s="74"/>
      <c r="C30" s="74"/>
      <c r="D30" s="74"/>
      <c r="E30" s="74"/>
      <c r="F30" s="74"/>
      <c r="G30" s="74"/>
      <c r="H30" s="74"/>
      <c r="I30" s="74"/>
      <c r="J30" s="74"/>
      <c r="K30" s="74"/>
      <c r="L30" s="74"/>
      <c r="M30" s="74"/>
      <c r="N30" s="74"/>
      <c r="P30" s="74"/>
      <c r="Q30" s="74"/>
      <c r="R30" s="74"/>
    </row>
    <row r="31" spans="1:18" x14ac:dyDescent="0.2">
      <c r="A31" s="105"/>
      <c r="B31" s="74"/>
      <c r="C31" s="74"/>
      <c r="D31" s="74"/>
      <c r="E31" s="74"/>
      <c r="F31" s="74"/>
      <c r="G31" s="74"/>
      <c r="H31" s="74"/>
      <c r="I31" s="74"/>
      <c r="J31" s="74"/>
      <c r="K31" s="74"/>
      <c r="L31" s="74"/>
      <c r="M31" s="74"/>
      <c r="N31" s="74"/>
      <c r="P31" s="74"/>
      <c r="Q31" s="74"/>
      <c r="R31" s="74"/>
    </row>
    <row r="32" spans="1:18" x14ac:dyDescent="0.2">
      <c r="A32" s="74"/>
      <c r="B32" s="74"/>
      <c r="C32" s="74"/>
      <c r="D32" s="74"/>
      <c r="E32" s="74"/>
      <c r="F32" s="74"/>
      <c r="G32" s="74"/>
      <c r="H32" s="74"/>
      <c r="I32" s="74"/>
      <c r="J32" s="74"/>
      <c r="K32" s="74"/>
      <c r="L32" s="74"/>
      <c r="M32" s="74"/>
      <c r="N32" s="74"/>
      <c r="P32" s="74"/>
      <c r="Q32" s="74"/>
      <c r="R32" s="74"/>
    </row>
    <row r="33" spans="1:18" x14ac:dyDescent="0.2">
      <c r="A33" s="74"/>
      <c r="B33" s="74"/>
      <c r="C33" s="74"/>
      <c r="D33" s="74"/>
      <c r="E33" s="74"/>
      <c r="F33" s="74"/>
      <c r="G33" s="74"/>
      <c r="H33" s="74"/>
      <c r="I33" s="74"/>
      <c r="J33" s="74"/>
      <c r="K33" s="74"/>
      <c r="L33" s="74"/>
      <c r="M33" s="74"/>
      <c r="N33" s="74"/>
      <c r="P33" s="74"/>
      <c r="Q33" s="74"/>
      <c r="R33" s="74"/>
    </row>
  </sheetData>
  <mergeCells count="3">
    <mergeCell ref="A29:O29"/>
    <mergeCell ref="A17:P17"/>
    <mergeCell ref="A18:P18"/>
  </mergeCells>
  <phoneticPr fontId="8" type="noConversion"/>
  <pageMargins left="1.3779527559055118" right="1.3779527559055118"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35</vt:i4>
      </vt:variant>
      <vt:variant>
        <vt:lpstr>Namngivna områden</vt:lpstr>
      </vt:variant>
      <vt:variant>
        <vt:i4>56</vt:i4>
      </vt:variant>
    </vt:vector>
  </HeadingPairs>
  <TitlesOfParts>
    <vt:vector size="91" baseType="lpstr">
      <vt:lpstr>Rapport --&gt;</vt:lpstr>
      <vt:lpstr>t1</vt:lpstr>
      <vt:lpstr>t2</vt:lpstr>
      <vt:lpstr>t4</vt:lpstr>
      <vt:lpstr>t5</vt:lpstr>
      <vt:lpstr>t8</vt:lpstr>
      <vt:lpstr>t9</vt:lpstr>
      <vt:lpstr>t10</vt:lpstr>
      <vt:lpstr>t11</vt:lpstr>
      <vt:lpstr>t12</vt:lpstr>
      <vt:lpstr>t13</vt:lpstr>
      <vt:lpstr>t14</vt:lpstr>
      <vt:lpstr>t_ANTAL_SMH</vt:lpstr>
      <vt:lpstr>t_FV_ALLA</vt:lpstr>
      <vt:lpstr>t_EL_ALLA</vt:lpstr>
      <vt:lpstr>t_OLJA_ALLA</vt:lpstr>
      <vt:lpstr>t28</vt:lpstr>
      <vt:lpstr>&lt;-- Rapport</vt:lpstr>
      <vt:lpstr>Kvalitetsdeklaration --&gt;</vt:lpstr>
      <vt:lpstr>t15</vt:lpstr>
      <vt:lpstr>t16</vt:lpstr>
      <vt:lpstr>t17</vt:lpstr>
      <vt:lpstr>t18</vt:lpstr>
      <vt:lpstr>t19</vt:lpstr>
      <vt:lpstr>t20</vt:lpstr>
      <vt:lpstr>t21</vt:lpstr>
      <vt:lpstr>t22</vt:lpstr>
      <vt:lpstr>t23</vt:lpstr>
      <vt:lpstr>t24</vt:lpstr>
      <vt:lpstr>t25</vt:lpstr>
      <vt:lpstr>t26</vt:lpstr>
      <vt:lpstr>t27</vt:lpstr>
      <vt:lpstr>Ovägda_svar</vt:lpstr>
      <vt:lpstr>Resultatkoder</vt:lpstr>
      <vt:lpstr>&lt;-- Kvalitetsdeklaration</vt:lpstr>
      <vt:lpstr>'t28'!_Ref225243672</vt:lpstr>
      <vt:lpstr>'t26'!_Ref225244376</vt:lpstr>
      <vt:lpstr>t_EL_ALLA!_Ref225244418</vt:lpstr>
      <vt:lpstr>'t21'!_Ref225244944</vt:lpstr>
      <vt:lpstr>'t20'!_Ref225245092</vt:lpstr>
      <vt:lpstr>t_OLJA_ALLA!_Ref225245154</vt:lpstr>
      <vt:lpstr>'t19'!_Ref225245154</vt:lpstr>
      <vt:lpstr>'t17'!_Ref225246390</vt:lpstr>
      <vt:lpstr>'t15'!_Ref225246931</vt:lpstr>
      <vt:lpstr>'t12'!_Ref225247981</vt:lpstr>
      <vt:lpstr>'t14'!_Ref225554899</vt:lpstr>
      <vt:lpstr>'t4'!_Ref225849188</vt:lpstr>
      <vt:lpstr>'t9'!_Ref225850324</vt:lpstr>
      <vt:lpstr>'t13'!_Ref225850325</vt:lpstr>
      <vt:lpstr>'t10'!_Ref225863293</vt:lpstr>
      <vt:lpstr>'t5'!_Ref225863296</vt:lpstr>
      <vt:lpstr>'t2'!_Ref225920044</vt:lpstr>
      <vt:lpstr>'t18'!_Ref226175081</vt:lpstr>
      <vt:lpstr>'t1'!_Toc245528132</vt:lpstr>
      <vt:lpstr>'t8'!_Toc245528139</vt:lpstr>
      <vt:lpstr>'t11'!_Toc245528142</vt:lpstr>
      <vt:lpstr>'t22'!_Toc245528152</vt:lpstr>
      <vt:lpstr>'t23'!_Toc245528153</vt:lpstr>
      <vt:lpstr>'t24'!_Toc245528154</vt:lpstr>
      <vt:lpstr>'t25'!_Toc245528155</vt:lpstr>
      <vt:lpstr>'t27'!_Toc245528157</vt:lpstr>
      <vt:lpstr>'t10'!andel_area_FBH</vt:lpstr>
      <vt:lpstr>'t11'!andel_area_LOK</vt:lpstr>
      <vt:lpstr>'t2'!andel_area_SMH_FBH_LOK</vt:lpstr>
      <vt:lpstr>'t9'!andel_hus_SMH</vt:lpstr>
      <vt:lpstr>'t8'!antal_vp_2009</vt:lpstr>
      <vt:lpstr>'t1'!gnsn_en_2007_2009</vt:lpstr>
      <vt:lpstr>'t5'!gnsn_en_2008_2009_uppvs_tzon</vt:lpstr>
      <vt:lpstr>'t12'!leveranser</vt:lpstr>
      <vt:lpstr>Resultatkoder!resultatkoder</vt:lpstr>
      <vt:lpstr>'t15'!tabell_antal_SMH</vt:lpstr>
      <vt:lpstr>'t17'!tabell_area_FBH</vt:lpstr>
      <vt:lpstr>'t18'!tabell_area_LOK</vt:lpstr>
      <vt:lpstr>'t16'!tabell_area_SMH</vt:lpstr>
      <vt:lpstr>'t26'!tabell_el_FBH</vt:lpstr>
      <vt:lpstr>'t27'!tabell_el_LOK</vt:lpstr>
      <vt:lpstr>'t25'!tabell_el_SMH</vt:lpstr>
      <vt:lpstr>'t23'!tabell_fjv_FBH</vt:lpstr>
      <vt:lpstr>'t24'!tabell_fjv_LOK</vt:lpstr>
      <vt:lpstr>'t22'!tabell_fjv_SMH</vt:lpstr>
      <vt:lpstr>'t20'!tabell_olja_FBH</vt:lpstr>
      <vt:lpstr>'t21'!tabell_olja_LOK</vt:lpstr>
      <vt:lpstr>'t19'!tabell_olja_SMH</vt:lpstr>
      <vt:lpstr>t_ANTAL_SMH!tot_antal_smh</vt:lpstr>
      <vt:lpstr>'t28'!tot_bio_2002_2009</vt:lpstr>
      <vt:lpstr>t_EL_ALLA!tot_el_2002_2009</vt:lpstr>
      <vt:lpstr>'t4'!tot_EN_2002_2009</vt:lpstr>
      <vt:lpstr>'t13'!tot_en_normalårskorrigerad</vt:lpstr>
      <vt:lpstr>t_FV_ALLA!tot_fjv_2002_2009</vt:lpstr>
      <vt:lpstr>t_OLJA_ALLA!tot_olja_2002_2009</vt:lpstr>
      <vt:lpstr>'t14'!total_area_2002_2009</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anderi</cp:lastModifiedBy>
  <cp:lastPrinted>2010-07-13T11:43:56Z</cp:lastPrinted>
  <dcterms:created xsi:type="dcterms:W3CDTF">2010-06-24T07:45:46Z</dcterms:created>
  <dcterms:modified xsi:type="dcterms:W3CDTF">2011-12-09T09:34:50Z</dcterms:modified>
</cp:coreProperties>
</file>