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sh\Desktop\"/>
    </mc:Choice>
  </mc:AlternateContent>
  <bookViews>
    <workbookView xWindow="480" yWindow="180" windowWidth="8880" windowHeight="6885"/>
  </bookViews>
  <sheets>
    <sheet name="A++ till E" sheetId="4" r:id="rId1"/>
  </sheets>
  <definedNames>
    <definedName name="_xlnm.Print_Area" localSheetId="0">'A++ till E'!$A$6:$D$26</definedName>
  </definedNames>
  <calcPr calcId="171027"/>
</workbook>
</file>

<file path=xl/calcChain.xml><?xml version="1.0" encoding="utf-8"?>
<calcChain xmlns="http://schemas.openxmlformats.org/spreadsheetml/2006/main">
  <c r="B21" i="4" l="1"/>
  <c r="C21" i="4" s="1"/>
  <c r="B25" i="4"/>
  <c r="B20" i="4"/>
  <c r="C20" i="4" s="1"/>
  <c r="C19" i="4"/>
  <c r="E19" i="4" s="1"/>
  <c r="B18" i="4"/>
  <c r="C18" i="4"/>
  <c r="E18" i="4" s="1"/>
  <c r="B17" i="4"/>
  <c r="C17" i="4" s="1"/>
  <c r="B16" i="4"/>
  <c r="C16" i="4" s="1"/>
  <c r="E16" i="4" s="1"/>
  <c r="B15" i="4"/>
  <c r="C15" i="4" s="1"/>
  <c r="B24" i="4"/>
  <c r="D19" i="4"/>
  <c r="B19" i="4"/>
  <c r="D15" i="4" l="1"/>
  <c r="E15" i="4"/>
  <c r="D18" i="4"/>
  <c r="E17" i="4"/>
  <c r="D17" i="4"/>
  <c r="D21" i="4"/>
  <c r="E21" i="4"/>
  <c r="E20" i="4"/>
  <c r="D20" i="4"/>
  <c r="D16" i="4"/>
</calcChain>
</file>

<file path=xl/sharedStrings.xml><?xml version="1.0" encoding="utf-8"?>
<sst xmlns="http://schemas.openxmlformats.org/spreadsheetml/2006/main" count="45" uniqueCount="43">
  <si>
    <t>P_ref</t>
  </si>
  <si>
    <t>EEI</t>
  </si>
  <si>
    <t>A</t>
  </si>
  <si>
    <t>B</t>
  </si>
  <si>
    <t>C</t>
  </si>
  <si>
    <t>D</t>
  </si>
  <si>
    <t>Tabell 1, Energieffektivitetsklasser för lampor, 874/2012, Energimärkning för lampor och armaturer</t>
  </si>
  <si>
    <t>Energieffektivitetsklass</t>
  </si>
  <si>
    <t>A++ (effektivast)</t>
  </si>
  <si>
    <t>A+</t>
  </si>
  <si>
    <t xml:space="preserve">E </t>
  </si>
  <si>
    <t>EEI för oriktade lampor</t>
  </si>
  <si>
    <t>EEI för riktade lampor</t>
  </si>
  <si>
    <t>&lt;= 0,11</t>
  </si>
  <si>
    <t>0,11 &lt; EEI &lt;= 0,17</t>
  </si>
  <si>
    <t>0,17 &lt; EEI &lt;= 0,24</t>
  </si>
  <si>
    <t>0,24 &lt; EEI &lt;= 0,60</t>
  </si>
  <si>
    <t>0,60 &lt; EEI &lt;= 0,80</t>
  </si>
  <si>
    <t>0,80 &lt; EEI &lt;= 0,95</t>
  </si>
  <si>
    <t>EEI &gt; 0,95</t>
  </si>
  <si>
    <t>&lt;= 0,13</t>
  </si>
  <si>
    <t>0,13 &lt; EEI &lt;= 0,18</t>
  </si>
  <si>
    <t>0,18 &lt; EEI &lt;= 0,40</t>
  </si>
  <si>
    <t>0,40 &lt; EEI &lt;= 0,95</t>
  </si>
  <si>
    <t>0,95 &lt; EEI &lt;= 1,2</t>
  </si>
  <si>
    <t>1,2 &lt; EEI &lt;= 1,75</t>
  </si>
  <si>
    <t>EEI &gt; 1,75</t>
  </si>
  <si>
    <t>P märk (W)</t>
  </si>
  <si>
    <t>P_kor (W)</t>
  </si>
  <si>
    <t>Lampor med externt drivdon för halogenlampor</t>
  </si>
  <si>
    <t>Lampor utan externt drivdon</t>
  </si>
  <si>
    <t>Lampor med extern drivdon för LED-lampor</t>
  </si>
  <si>
    <t>Övriga lampor som drivs med externa reglerdon för lysrör</t>
  </si>
  <si>
    <t>lumen_anv</t>
  </si>
  <si>
    <t>Lampor som drivs med externa don för högtryckslampor</t>
  </si>
  <si>
    <t>Lampor som drivs med externa don för lågtrycksnatrium</t>
  </si>
  <si>
    <t>lumn_anv &lt; 1300 lm</t>
  </si>
  <si>
    <t>lumen_anv &gt;= 1300 lm</t>
  </si>
  <si>
    <t>P_märk [W]:</t>
  </si>
  <si>
    <t>Lamptyp (välj rad beroende på lamptyp)</t>
  </si>
  <si>
    <r>
      <t xml:space="preserve">Lysrör med diameter 16 mm (T5) och 4-stifts </t>
    </r>
    <r>
      <rPr>
        <sz val="11"/>
        <rFont val="Calibri"/>
        <family val="2"/>
        <scheme val="minor"/>
      </rPr>
      <t>enkelsocklade lysrör som drivs</t>
    </r>
    <r>
      <rPr>
        <sz val="11"/>
        <color theme="1"/>
        <rFont val="Calibri"/>
        <family val="2"/>
        <scheme val="minor"/>
      </rPr>
      <t xml:space="preserve"> med externa drivdon</t>
    </r>
  </si>
  <si>
    <t>Lumen_anv [lm]:</t>
  </si>
  <si>
    <t>lumen_anv &lt; 1300 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</si>
</sst>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3">
    <xf numFmtId="0" fontId="0" fillId="0" borderId="0" xfId="0"/>
    <xf numFmtId="0" fontId="0" fillId="0" borderId="2" xfId="0" applyBorder="1" applyAlignment="1">
      <alignment wrapText="1"/>
    </xf>
    <xf numFmtId="0" fontId="0" fillId="0" borderId="2" xfId="0" applyBorder="1"/>
    <xf numFmtId="2" fontId="0" fillId="0" borderId="2" xfId="0" applyNumberFormat="1" applyBorder="1"/>
    <xf numFmtId="9" fontId="0" fillId="0" borderId="0" xfId="0" applyNumberFormat="1"/>
    <xf numFmtId="0" fontId="3" fillId="0" borderId="0" xfId="0" applyFont="1"/>
    <xf numFmtId="0" fontId="2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1" fillId="3" borderId="1" xfId="1" applyFill="1"/>
    <xf numFmtId="0" fontId="0" fillId="4" borderId="2" xfId="0" applyFill="1" applyBorder="1"/>
    <xf numFmtId="164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right"/>
    </xf>
  </cellXfs>
  <cellStyles count="2">
    <cellStyle name="Indat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9</xdr:row>
      <xdr:rowOff>164180</xdr:rowOff>
    </xdr:from>
    <xdr:to>
      <xdr:col>1</xdr:col>
      <xdr:colOff>476250</xdr:colOff>
      <xdr:row>11</xdr:row>
      <xdr:rowOff>104775</xdr:rowOff>
    </xdr:to>
    <xdr:sp macro="" textlink="">
      <xdr:nvSpPr>
        <xdr:cNvPr id="6" name="textruta 5"/>
        <xdr:cNvSpPr txBox="1"/>
      </xdr:nvSpPr>
      <xdr:spPr>
        <a:xfrm rot="21600000">
          <a:off x="676275" y="1878680"/>
          <a:ext cx="3200400" cy="32159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100"/>
            <a:t>1. Följ rätt</a:t>
          </a:r>
          <a:r>
            <a:rPr lang="sv-SE" sz="1100" baseline="0"/>
            <a:t> rad beroende på lamptyp.  </a:t>
          </a:r>
          <a:endParaRPr lang="sv-SE" sz="1100"/>
        </a:p>
      </xdr:txBody>
    </xdr:sp>
    <xdr:clientData/>
  </xdr:twoCellAnchor>
  <xdr:twoCellAnchor>
    <xdr:from>
      <xdr:col>3</xdr:col>
      <xdr:colOff>535386</xdr:colOff>
      <xdr:row>25</xdr:row>
      <xdr:rowOff>164235</xdr:rowOff>
    </xdr:from>
    <xdr:to>
      <xdr:col>5</xdr:col>
      <xdr:colOff>815986</xdr:colOff>
      <xdr:row>29</xdr:row>
      <xdr:rowOff>35652</xdr:rowOff>
    </xdr:to>
    <xdr:sp macro="" textlink="">
      <xdr:nvSpPr>
        <xdr:cNvPr id="12" name="textruta 11"/>
        <xdr:cNvSpPr txBox="1"/>
      </xdr:nvSpPr>
      <xdr:spPr>
        <a:xfrm>
          <a:off x="7164786" y="5117235"/>
          <a:ext cx="2757100" cy="633417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5. Välj energiklass beroende på uträknat EEI </a:t>
          </a:r>
          <a:r>
            <a:rPr lang="sv-SE" sz="1100" baseline="0"/>
            <a:t> med hänsyn tagen till</a:t>
          </a:r>
          <a:r>
            <a:rPr lang="sv-SE" sz="1100"/>
            <a:t> om lampan är</a:t>
          </a:r>
          <a:r>
            <a:rPr lang="sv-SE" sz="1100" baseline="0"/>
            <a:t> riktad eller oriktad.</a:t>
          </a:r>
          <a:endParaRPr lang="sv-SE" sz="1100"/>
        </a:p>
      </xdr:txBody>
    </xdr:sp>
    <xdr:clientData/>
  </xdr:twoCellAnchor>
  <xdr:twoCellAnchor>
    <xdr:from>
      <xdr:col>1</xdr:col>
      <xdr:colOff>304704</xdr:colOff>
      <xdr:row>0</xdr:row>
      <xdr:rowOff>123826</xdr:rowOff>
    </xdr:from>
    <xdr:to>
      <xdr:col>1</xdr:col>
      <xdr:colOff>1713337</xdr:colOff>
      <xdr:row>3</xdr:row>
      <xdr:rowOff>75222</xdr:rowOff>
    </xdr:to>
    <xdr:sp macro="" textlink="">
      <xdr:nvSpPr>
        <xdr:cNvPr id="9" name="textruta 8"/>
        <xdr:cNvSpPr txBox="1"/>
      </xdr:nvSpPr>
      <xdr:spPr>
        <a:xfrm>
          <a:off x="3705129" y="123826"/>
          <a:ext cx="1408633" cy="52289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2. Fyll</a:t>
          </a:r>
          <a:r>
            <a:rPr lang="sv-SE" sz="1100" baseline="0"/>
            <a:t> i lampans effekt i Watt (W)</a:t>
          </a:r>
        </a:p>
        <a:p>
          <a:endParaRPr lang="sv-SE" sz="1100"/>
        </a:p>
      </xdr:txBody>
    </xdr:sp>
    <xdr:clientData/>
  </xdr:twoCellAnchor>
  <xdr:twoCellAnchor>
    <xdr:from>
      <xdr:col>1</xdr:col>
      <xdr:colOff>690374</xdr:colOff>
      <xdr:row>8</xdr:row>
      <xdr:rowOff>161432</xdr:rowOff>
    </xdr:from>
    <xdr:to>
      <xdr:col>2</xdr:col>
      <xdr:colOff>447590</xdr:colOff>
      <xdr:row>11</xdr:row>
      <xdr:rowOff>114300</xdr:rowOff>
    </xdr:to>
    <xdr:sp macro="" textlink="">
      <xdr:nvSpPr>
        <xdr:cNvPr id="11" name="textruta 10"/>
        <xdr:cNvSpPr txBox="1"/>
      </xdr:nvSpPr>
      <xdr:spPr>
        <a:xfrm>
          <a:off x="4090799" y="1685432"/>
          <a:ext cx="1633641" cy="524368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3. Fyll</a:t>
          </a:r>
          <a:r>
            <a:rPr lang="sv-SE" sz="1100" baseline="0"/>
            <a:t> i lampans ljusflöde i lumen (Lm)</a:t>
          </a:r>
          <a:endParaRPr lang="sv-SE" sz="1100"/>
        </a:p>
      </xdr:txBody>
    </xdr:sp>
    <xdr:clientData/>
  </xdr:twoCellAnchor>
  <xdr:twoCellAnchor>
    <xdr:from>
      <xdr:col>1</xdr:col>
      <xdr:colOff>952502</xdr:colOff>
      <xdr:row>3</xdr:row>
      <xdr:rowOff>161925</xdr:rowOff>
    </xdr:from>
    <xdr:to>
      <xdr:col>1</xdr:col>
      <xdr:colOff>1228725</xdr:colOff>
      <xdr:row>5</xdr:row>
      <xdr:rowOff>76200</xdr:rowOff>
    </xdr:to>
    <xdr:cxnSp macro="">
      <xdr:nvCxnSpPr>
        <xdr:cNvPr id="13" name="Rak pil 12"/>
        <xdr:cNvCxnSpPr/>
      </xdr:nvCxnSpPr>
      <xdr:spPr>
        <a:xfrm>
          <a:off x="4352927" y="733425"/>
          <a:ext cx="276223" cy="295275"/>
        </a:xfrm>
        <a:prstGeom prst="straightConnector1">
          <a:avLst/>
        </a:prstGeom>
        <a:ln w="158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1038227</xdr:colOff>
      <xdr:row>6</xdr:row>
      <xdr:rowOff>85725</xdr:rowOff>
    </xdr:from>
    <xdr:to>
      <xdr:col>1</xdr:col>
      <xdr:colOff>1104900</xdr:colOff>
      <xdr:row>8</xdr:row>
      <xdr:rowOff>133350</xdr:rowOff>
    </xdr:to>
    <xdr:cxnSp macro="">
      <xdr:nvCxnSpPr>
        <xdr:cNvPr id="15" name="Rak pil 14"/>
        <xdr:cNvCxnSpPr/>
      </xdr:nvCxnSpPr>
      <xdr:spPr>
        <a:xfrm flipH="1" flipV="1">
          <a:off x="4438652" y="1228725"/>
          <a:ext cx="66673" cy="428625"/>
        </a:xfrm>
        <a:prstGeom prst="straightConnector1">
          <a:avLst/>
        </a:prstGeom>
        <a:ln w="158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76199</xdr:colOff>
      <xdr:row>7</xdr:row>
      <xdr:rowOff>85725</xdr:rowOff>
    </xdr:from>
    <xdr:to>
      <xdr:col>5</xdr:col>
      <xdr:colOff>1133474</xdr:colOff>
      <xdr:row>10</xdr:row>
      <xdr:rowOff>9525</xdr:rowOff>
    </xdr:to>
    <xdr:sp macro="" textlink="">
      <xdr:nvSpPr>
        <xdr:cNvPr id="14" name="textruta 13"/>
        <xdr:cNvSpPr txBox="1"/>
      </xdr:nvSpPr>
      <xdr:spPr>
        <a:xfrm rot="21600000">
          <a:off x="6705599" y="1419225"/>
          <a:ext cx="3533775" cy="4953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4. </a:t>
          </a:r>
          <a:r>
            <a:rPr lang="sv-SE" sz="1100" baseline="0"/>
            <a:t>Välj kolumn för beräknat energieffektivitetsindex (EEI) beroende på lampans  ljusflöde</a:t>
          </a:r>
          <a:endParaRPr lang="sv-SE" sz="1100"/>
        </a:p>
      </xdr:txBody>
    </xdr:sp>
    <xdr:clientData/>
  </xdr:twoCellAnchor>
  <xdr:twoCellAnchor>
    <xdr:from>
      <xdr:col>0</xdr:col>
      <xdr:colOff>2581277</xdr:colOff>
      <xdr:row>11</xdr:row>
      <xdr:rowOff>142875</xdr:rowOff>
    </xdr:from>
    <xdr:to>
      <xdr:col>0</xdr:col>
      <xdr:colOff>2905125</xdr:colOff>
      <xdr:row>14</xdr:row>
      <xdr:rowOff>114300</xdr:rowOff>
    </xdr:to>
    <xdr:cxnSp macro="">
      <xdr:nvCxnSpPr>
        <xdr:cNvPr id="17" name="Rak pil 16"/>
        <xdr:cNvCxnSpPr/>
      </xdr:nvCxnSpPr>
      <xdr:spPr>
        <a:xfrm>
          <a:off x="2581277" y="2238375"/>
          <a:ext cx="323848" cy="542925"/>
        </a:xfrm>
        <a:prstGeom prst="straightConnector1">
          <a:avLst/>
        </a:prstGeom>
        <a:ln w="158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657225</xdr:colOff>
      <xdr:row>3</xdr:row>
      <xdr:rowOff>28575</xdr:rowOff>
    </xdr:from>
    <xdr:to>
      <xdr:col>4</xdr:col>
      <xdr:colOff>76200</xdr:colOff>
      <xdr:row>5</xdr:row>
      <xdr:rowOff>152400</xdr:rowOff>
    </xdr:to>
    <xdr:sp macro="" textlink="">
      <xdr:nvSpPr>
        <xdr:cNvPr id="10" name="Ellips 9"/>
        <xdr:cNvSpPr/>
      </xdr:nvSpPr>
      <xdr:spPr>
        <a:xfrm>
          <a:off x="5934075" y="600075"/>
          <a:ext cx="2009775" cy="504825"/>
        </a:xfrm>
        <a:prstGeom prst="ellipse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sv-SE" sz="1100">
              <a:solidFill>
                <a:schemeClr val="tx1"/>
              </a:solidFill>
            </a:rPr>
            <a:t>EEI = P_kor/P_ref</a:t>
          </a:r>
        </a:p>
        <a:p>
          <a:pPr algn="l"/>
          <a:endParaRPr lang="sv-SE" sz="1100"/>
        </a:p>
      </xdr:txBody>
    </xdr:sp>
    <xdr:clientData/>
  </xdr:twoCellAnchor>
  <xdr:twoCellAnchor>
    <xdr:from>
      <xdr:col>2</xdr:col>
      <xdr:colOff>1343025</xdr:colOff>
      <xdr:row>19</xdr:row>
      <xdr:rowOff>19050</xdr:rowOff>
    </xdr:from>
    <xdr:to>
      <xdr:col>4</xdr:col>
      <xdr:colOff>152400</xdr:colOff>
      <xdr:row>27</xdr:row>
      <xdr:rowOff>104775</xdr:rowOff>
    </xdr:to>
    <xdr:cxnSp macro="">
      <xdr:nvCxnSpPr>
        <xdr:cNvPr id="31" name="Rak pil 30"/>
        <xdr:cNvCxnSpPr/>
      </xdr:nvCxnSpPr>
      <xdr:spPr>
        <a:xfrm flipH="1">
          <a:off x="6619875" y="3829050"/>
          <a:ext cx="1400175" cy="1609725"/>
        </a:xfrm>
        <a:prstGeom prst="straightConnector1">
          <a:avLst/>
        </a:prstGeom>
        <a:ln w="158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6:E36"/>
  <sheetViews>
    <sheetView tabSelected="1" topLeftCell="A10" workbookViewId="0">
      <selection activeCell="C21" sqref="C21"/>
    </sheetView>
  </sheetViews>
  <sheetFormatPr defaultRowHeight="15" x14ac:dyDescent="0.25"/>
  <cols>
    <col min="1" max="1" width="51" bestFit="1" customWidth="1"/>
    <col min="2" max="2" width="28.140625" bestFit="1" customWidth="1"/>
    <col min="3" max="3" width="20.28515625" bestFit="1" customWidth="1"/>
    <col min="4" max="5" width="18.5703125" bestFit="1" customWidth="1"/>
    <col min="6" max="6" width="20.7109375" bestFit="1" customWidth="1"/>
  </cols>
  <sheetData>
    <row r="6" spans="1:5" x14ac:dyDescent="0.25">
      <c r="A6" s="12" t="s">
        <v>38</v>
      </c>
      <c r="B6" s="9">
        <v>18.68</v>
      </c>
    </row>
    <row r="7" spans="1:5" x14ac:dyDescent="0.25">
      <c r="A7" s="12" t="s">
        <v>41</v>
      </c>
      <c r="B7" s="9">
        <v>215.3</v>
      </c>
    </row>
    <row r="13" spans="1:5" x14ac:dyDescent="0.25">
      <c r="D13" s="6" t="s">
        <v>42</v>
      </c>
      <c r="E13" s="6" t="s">
        <v>37</v>
      </c>
    </row>
    <row r="14" spans="1:5" x14ac:dyDescent="0.25">
      <c r="A14" s="6" t="s">
        <v>39</v>
      </c>
      <c r="B14" s="6" t="s">
        <v>27</v>
      </c>
      <c r="C14" s="6" t="s">
        <v>28</v>
      </c>
      <c r="D14" s="7" t="s">
        <v>1</v>
      </c>
      <c r="E14" s="7" t="s">
        <v>1</v>
      </c>
    </row>
    <row r="15" spans="1:5" x14ac:dyDescent="0.25">
      <c r="A15" s="2" t="s">
        <v>30</v>
      </c>
      <c r="B15" s="2">
        <f>B6</f>
        <v>18.68</v>
      </c>
      <c r="C15" s="3">
        <f>B15</f>
        <v>18.68</v>
      </c>
      <c r="D15" s="11">
        <f>C15/B24</f>
        <v>0.79617996976643557</v>
      </c>
      <c r="E15" s="11">
        <f>C15/B25</f>
        <v>1.1818915237435235</v>
      </c>
    </row>
    <row r="16" spans="1:5" x14ac:dyDescent="0.25">
      <c r="A16" s="2" t="s">
        <v>29</v>
      </c>
      <c r="B16" s="10">
        <f>B6</f>
        <v>18.68</v>
      </c>
      <c r="C16" s="3">
        <f>B16*1.06</f>
        <v>19.800800000000002</v>
      </c>
      <c r="D16" s="11">
        <f>C16/B24</f>
        <v>0.84395076795242185</v>
      </c>
      <c r="E16" s="11">
        <f>C16/B25</f>
        <v>1.2528050151681351</v>
      </c>
    </row>
    <row r="17" spans="1:5" x14ac:dyDescent="0.25">
      <c r="A17" s="2" t="s">
        <v>31</v>
      </c>
      <c r="B17" s="10">
        <f>B6</f>
        <v>18.68</v>
      </c>
      <c r="C17" s="3">
        <f>B17*1.1</f>
        <v>20.548000000000002</v>
      </c>
      <c r="D17" s="11">
        <f>C17/B24</f>
        <v>0.87579796674307919</v>
      </c>
      <c r="E17" s="11">
        <f>C17/B25</f>
        <v>1.300080676117876</v>
      </c>
    </row>
    <row r="18" spans="1:5" ht="30" x14ac:dyDescent="0.25">
      <c r="A18" s="1" t="s">
        <v>40</v>
      </c>
      <c r="B18" s="2">
        <f>B6</f>
        <v>18.68</v>
      </c>
      <c r="C18" s="3">
        <f>B18*1.1</f>
        <v>20.548000000000002</v>
      </c>
      <c r="D18" s="11">
        <f>C18/B24</f>
        <v>0.87579796674307919</v>
      </c>
      <c r="E18" s="11">
        <f>C18/B25</f>
        <v>1.300080676117876</v>
      </c>
    </row>
    <row r="19" spans="1:5" x14ac:dyDescent="0.25">
      <c r="A19" s="2" t="s">
        <v>32</v>
      </c>
      <c r="B19" s="2">
        <f>B6</f>
        <v>18.68</v>
      </c>
      <c r="C19" s="3">
        <f>B6*(0.24*SQRT(B7)+0.0103*B7)/(0.15*SQRT(B7)+0.0097*B7)</f>
        <v>24.993624136868352</v>
      </c>
      <c r="D19" s="11">
        <f>C19/B24</f>
        <v>1.0652795990174251</v>
      </c>
      <c r="E19" s="11">
        <f>C19/B25</f>
        <v>1.5813572010169297</v>
      </c>
    </row>
    <row r="20" spans="1:5" x14ac:dyDescent="0.25">
      <c r="A20" s="2" t="s">
        <v>34</v>
      </c>
      <c r="B20" s="2">
        <f>B6</f>
        <v>18.68</v>
      </c>
      <c r="C20" s="3">
        <f>B20*1.1</f>
        <v>20.548000000000002</v>
      </c>
      <c r="D20" s="11">
        <f>C20/B24</f>
        <v>0.87579796674307919</v>
      </c>
      <c r="E20" s="11">
        <f>C20/B25</f>
        <v>1.300080676117876</v>
      </c>
    </row>
    <row r="21" spans="1:5" x14ac:dyDescent="0.25">
      <c r="A21" s="2" t="s">
        <v>35</v>
      </c>
      <c r="B21" s="2">
        <f>B6</f>
        <v>18.68</v>
      </c>
      <c r="C21" s="3">
        <f>B21*1.15</f>
        <v>21.481999999999999</v>
      </c>
      <c r="D21" s="11">
        <f>C21/B24</f>
        <v>0.91560696523140095</v>
      </c>
      <c r="E21" s="11">
        <f>C21/B25</f>
        <v>1.359175252305052</v>
      </c>
    </row>
    <row r="23" spans="1:5" x14ac:dyDescent="0.25">
      <c r="A23" s="2" t="s">
        <v>33</v>
      </c>
      <c r="B23" s="6" t="s">
        <v>0</v>
      </c>
    </row>
    <row r="24" spans="1:5" x14ac:dyDescent="0.25">
      <c r="A24" s="2" t="s">
        <v>36</v>
      </c>
      <c r="B24" s="2">
        <f>0.88*SQRT(B7)+0.049*B7</f>
        <v>23.462032089905371</v>
      </c>
    </row>
    <row r="25" spans="1:5" x14ac:dyDescent="0.25">
      <c r="A25" s="2" t="s">
        <v>37</v>
      </c>
      <c r="B25" s="2">
        <f>0.07341*B7</f>
        <v>15.805173000000002</v>
      </c>
    </row>
    <row r="28" spans="1:5" x14ac:dyDescent="0.25">
      <c r="A28" s="5" t="s">
        <v>6</v>
      </c>
    </row>
    <row r="29" spans="1:5" x14ac:dyDescent="0.25">
      <c r="A29" s="6" t="s">
        <v>7</v>
      </c>
      <c r="B29" s="6" t="s">
        <v>11</v>
      </c>
      <c r="C29" s="6" t="s">
        <v>12</v>
      </c>
    </row>
    <row r="30" spans="1:5" x14ac:dyDescent="0.25">
      <c r="A30" s="2" t="s">
        <v>8</v>
      </c>
      <c r="B30" s="7" t="s">
        <v>13</v>
      </c>
      <c r="C30" s="7" t="s">
        <v>20</v>
      </c>
    </row>
    <row r="31" spans="1:5" x14ac:dyDescent="0.25">
      <c r="A31" s="2" t="s">
        <v>9</v>
      </c>
      <c r="B31" s="8" t="s">
        <v>14</v>
      </c>
      <c r="C31" s="8" t="s">
        <v>21</v>
      </c>
    </row>
    <row r="32" spans="1:5" x14ac:dyDescent="0.25">
      <c r="A32" s="2" t="s">
        <v>2</v>
      </c>
      <c r="B32" s="8" t="s">
        <v>15</v>
      </c>
      <c r="C32" s="8" t="s">
        <v>22</v>
      </c>
    </row>
    <row r="33" spans="1:4" x14ac:dyDescent="0.25">
      <c r="A33" s="2" t="s">
        <v>3</v>
      </c>
      <c r="B33" s="8" t="s">
        <v>16</v>
      </c>
      <c r="C33" s="8" t="s">
        <v>23</v>
      </c>
    </row>
    <row r="34" spans="1:4" x14ac:dyDescent="0.25">
      <c r="A34" s="2" t="s">
        <v>4</v>
      </c>
      <c r="B34" s="8" t="s">
        <v>17</v>
      </c>
      <c r="C34" s="8" t="s">
        <v>24</v>
      </c>
    </row>
    <row r="35" spans="1:4" x14ac:dyDescent="0.25">
      <c r="A35" s="2" t="s">
        <v>5</v>
      </c>
      <c r="B35" s="8" t="s">
        <v>18</v>
      </c>
      <c r="C35" s="8" t="s">
        <v>25</v>
      </c>
    </row>
    <row r="36" spans="1:4" x14ac:dyDescent="0.25">
      <c r="A36" s="2" t="s">
        <v>10</v>
      </c>
      <c r="B36" s="8" t="s">
        <v>19</v>
      </c>
      <c r="C36" s="8" t="s">
        <v>26</v>
      </c>
      <c r="D36" s="4"/>
    </row>
  </sheetData>
  <pageMargins left="0.7" right="0.7" top="0.75" bottom="0.7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A++ till E</vt:lpstr>
      <vt:lpstr>'A++ till E'!Utskriftsområde</vt:lpstr>
    </vt:vector>
  </TitlesOfParts>
  <Company>Energimyndigheten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Sandvall</dc:creator>
  <cp:lastModifiedBy>Rivan Shahab</cp:lastModifiedBy>
  <cp:lastPrinted>2012-10-30T13:24:55Z</cp:lastPrinted>
  <dcterms:created xsi:type="dcterms:W3CDTF">2012-10-30T12:34:57Z</dcterms:created>
  <dcterms:modified xsi:type="dcterms:W3CDTF">2017-03-03T09:09:00Z</dcterms:modified>
</cp:coreProperties>
</file>