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\Desktop\"/>
    </mc:Choice>
  </mc:AlternateContent>
  <xr:revisionPtr revIDLastSave="0" documentId="13_ncr:1_{C5C61B49-187D-4C67-8F94-0BAFE424E1F1}" xr6:coauthVersionLast="47" xr6:coauthVersionMax="47" xr10:uidLastSave="{00000000-0000-0000-0000-000000000000}"/>
  <bookViews>
    <workbookView xWindow="-110" yWindow="-110" windowWidth="19420" windowHeight="10420" activeTab="1" xr2:uid="{D453AD3E-3697-4404-A7C6-204AD1C5DD9A}"/>
  </bookViews>
  <sheets>
    <sheet name="Titel" sheetId="6" r:id="rId1"/>
    <sheet name="Historisk biogasproduktion per " sheetId="1" r:id="rId2"/>
    <sheet name="Historisk användning av produce" sheetId="2" r:id="rId3"/>
    <sheet name="Antal uppgraderingsanläggningar" sheetId="4" r:id="rId4"/>
    <sheet name="Nettoimport av biogas i västsve" sheetId="5" r:id="rId5"/>
  </sheets>
  <externalReferences>
    <externalReference r:id="rId6"/>
  </externalReferences>
  <definedNames>
    <definedName name="_Ref48920822" localSheetId="3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2" l="1"/>
  <c r="S9" i="2"/>
  <c r="S8" i="2"/>
  <c r="S7" i="2"/>
  <c r="S6" i="2"/>
  <c r="S5" i="2"/>
  <c r="S11" i="2" s="1"/>
  <c r="S4" i="2"/>
  <c r="G26" i="4"/>
  <c r="F26" i="4"/>
  <c r="E26" i="4"/>
  <c r="D26" i="4"/>
  <c r="M11" i="2" l="1"/>
  <c r="B11" i="2" l="1"/>
  <c r="C11" i="2"/>
  <c r="D11" i="2"/>
  <c r="E11" i="2"/>
  <c r="F11" i="2"/>
  <c r="G11" i="2"/>
  <c r="H11" i="2"/>
  <c r="I11" i="2"/>
  <c r="J11" i="2"/>
  <c r="K11" i="2"/>
  <c r="L11" i="2"/>
  <c r="P11" i="2"/>
  <c r="P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<sst xmlns="http://schemas.openxmlformats.org/spreadsheetml/2006/main" count="69" uniqueCount="67">
  <si>
    <t>Produktion av biogas och rötrester</t>
  </si>
  <si>
    <t>Kontaktperson:</t>
  </si>
  <si>
    <t>Energimyndigheten</t>
  </si>
  <si>
    <t>Johan Harysson</t>
  </si>
  <si>
    <t>tel: 016-542 06 32</t>
  </si>
  <si>
    <t>epost: fornamn.efternamn@energimyndigheten.se</t>
  </si>
  <si>
    <t>Anläggningstyp</t>
  </si>
  <si>
    <t>Avloppsreningsverk</t>
  </si>
  <si>
    <t>Samrötningsanläggningar</t>
  </si>
  <si>
    <t>Gårdsbiogasanläggningar</t>
  </si>
  <si>
    <t>Industrigasanläggningar</t>
  </si>
  <si>
    <t>Förgasningsanläggninar</t>
  </si>
  <si>
    <t>Deponier</t>
  </si>
  <si>
    <t>Summa</t>
  </si>
  <si>
    <t xml:space="preserve">för deponier redovisas uppsamlad mängd biogas. Produktionen kan ej redovisas </t>
  </si>
  <si>
    <t>Manuell inmatning</t>
  </si>
  <si>
    <t>Trendbrottet för gårdsanläggningarna 2013-2014 beror på att 7 större anläggningar omklassats till samrötningsanl.</t>
  </si>
  <si>
    <t>Förgasningsanläggning syns inte i grafen pga Gobigas startade just upp i december 2014 och lades ner 2019.</t>
  </si>
  <si>
    <t xml:space="preserve">Fakta: Den totala produktionen av biogas i Sverige år 2021 var 2 265 GWh, en ökning med 104 GWh eller 4,8 procent. Produktionen ökade i samrötnings-, gårds- och industrianläggningar men var i stort sett oförändrad för de övriga anläggningarna.   </t>
  </si>
  <si>
    <t>Område</t>
  </si>
  <si>
    <t>Uppgradering</t>
  </si>
  <si>
    <t>Värme</t>
  </si>
  <si>
    <t>El</t>
  </si>
  <si>
    <t xml:space="preserve">Industriell anv. </t>
  </si>
  <si>
    <t xml:space="preserve">Övrig anv. </t>
  </si>
  <si>
    <t>Fackling</t>
  </si>
  <si>
    <t>Saknad data</t>
  </si>
  <si>
    <t>Fakta:</t>
  </si>
  <si>
    <t>Mängden biogas som används för värmeproduktion vid anläggningarna, främst som fjärrvärme, har legat ganska oförändrat runt 400 GWh de senaste åren (19% av den totala produktionen 2020). Mängden biogas som går till fackling ökar något i takt med den ökade biogasproduktionen, men facklingen som andel av totala produktionen ligger dock relativt stadigt runt 10–11 procent sedan 2012. Större mängd biogas har rapporterats som Industriell användning i stället för Övrig användning, vilket förklarar merparten av förändringarna i dessa kategorier jämfört med 2019.</t>
  </si>
  <si>
    <t>Län</t>
  </si>
  <si>
    <t>Anlägg-ningar (antal)</t>
  </si>
  <si>
    <r>
      <t>Rötkammar-volym (m</t>
    </r>
    <r>
      <rPr>
        <b/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>)</t>
    </r>
  </si>
  <si>
    <t>Biogas från rötning</t>
  </si>
  <si>
    <t>Deponi-gas (GWh)</t>
  </si>
  <si>
    <t>Total produktion (GWh)</t>
  </si>
  <si>
    <t>(GWh)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</si>
  <si>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</si>
  <si>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</si>
  <si>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</si>
  <si>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</si>
  <si>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</si>
  <si>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</si>
  <si>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</si>
  <si>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</si>
  <si>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</si>
  <si>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</si>
  <si>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</si>
  <si>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</si>
  <si>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</si>
  <si>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</si>
  <si>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</si>
  <si>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</si>
  <si>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</si>
  <si>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</si>
  <si>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 Götaland</t>
  </si>
  <si>
    <t>Örebro</t>
  </si>
  <si>
    <t>Östergötland</t>
  </si>
  <si>
    <t>Nettoimport av biogas i västsvenska gasnätet (siffror från Swedegas)</t>
  </si>
  <si>
    <t>År</t>
  </si>
  <si>
    <t>GWh (undre)</t>
  </si>
  <si>
    <t>Eftersom biogasstatistiken i övrigt är uttryckt i undre (effektivt) värmevärde, så räknas siffrorna om, baserat på Swedegas uppgifter om genomsnittliga värmevärden i nätet.</t>
  </si>
  <si>
    <t xml:space="preserve">Fakta: Uppgifter om mängd importerad biogas fås av balansansvariga och det kan ev inkludera  viss spetsning med propan. </t>
  </si>
  <si>
    <t>Publiceringsdatum: 2 oktober</t>
  </si>
  <si>
    <t>Antal anläggningar i Sverige uppdelat på län och teknik, år 2022.</t>
  </si>
  <si>
    <t>Förändring mot 2021 (%)</t>
  </si>
  <si>
    <t>Biogasproduktion per anläggningskategori, år 2005-2022 (GWh)</t>
  </si>
  <si>
    <t>Historisk användning av producerad biogas i Sverige (GWh), år 2005-2022.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</si>
</sst>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theme="1"/>
      <name val="Calibri Light"/>
      <family val="2"/>
      <scheme val="maj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6"/>
      <color theme="0"/>
      <name val="Tahoma"/>
      <family val="2"/>
    </font>
    <font>
      <sz val="10"/>
      <color theme="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0008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9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1" fontId="3" fillId="0" borderId="0" xfId="0" applyNumberFormat="1" applyFont="1"/>
    <xf numFmtId="0" fontId="3" fillId="0" borderId="2" xfId="0" applyFont="1" applyBorder="1"/>
    <xf numFmtId="0" fontId="4" fillId="0" borderId="0" xfId="1"/>
    <xf numFmtId="0" fontId="6" fillId="0" borderId="0" xfId="0" applyFont="1" applyAlignment="1">
      <alignment horizontal="right" vertical="center"/>
    </xf>
    <xf numFmtId="0" fontId="3" fillId="0" borderId="1" xfId="0" applyFont="1" applyBorder="1"/>
    <xf numFmtId="1" fontId="3" fillId="2" borderId="0" xfId="0" applyNumberFormat="1" applyFont="1" applyFill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3" fontId="3" fillId="0" borderId="0" xfId="0" applyNumberFormat="1" applyFont="1"/>
    <xf numFmtId="4" fontId="3" fillId="0" borderId="1" xfId="0" applyNumberFormat="1" applyFont="1" applyBorder="1"/>
    <xf numFmtId="0" fontId="5" fillId="0" borderId="4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/>
    <xf numFmtId="0" fontId="8" fillId="0" borderId="2" xfId="0" applyFont="1" applyBorder="1"/>
    <xf numFmtId="0" fontId="1" fillId="0" borderId="3" xfId="0" applyFont="1" applyBorder="1"/>
    <xf numFmtId="1" fontId="1" fillId="0" borderId="3" xfId="0" applyNumberFormat="1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" fillId="0" borderId="0" xfId="0" applyFont="1"/>
    <xf numFmtId="1" fontId="9" fillId="0" borderId="0" xfId="0" applyNumberFormat="1" applyFont="1"/>
    <xf numFmtId="0" fontId="11" fillId="0" borderId="0" xfId="0" applyFont="1" applyAlignment="1">
      <alignment vertical="center"/>
    </xf>
    <xf numFmtId="0" fontId="0" fillId="2" borderId="0" xfId="0" applyFill="1"/>
    <xf numFmtId="0" fontId="9" fillId="2" borderId="0" xfId="3" applyFill="1"/>
    <xf numFmtId="0" fontId="16" fillId="2" borderId="0" xfId="2" applyFont="1" applyFill="1"/>
    <xf numFmtId="0" fontId="17" fillId="2" borderId="0" xfId="2" applyFont="1" applyFill="1"/>
    <xf numFmtId="0" fontId="2" fillId="2" borderId="0" xfId="2" applyFont="1" applyFill="1"/>
    <xf numFmtId="0" fontId="18" fillId="2" borderId="0" xfId="2" applyFont="1" applyFill="1"/>
    <xf numFmtId="0" fontId="9" fillId="2" borderId="0" xfId="2" applyFill="1"/>
    <xf numFmtId="0" fontId="4" fillId="2" borderId="0" xfId="1" applyFill="1"/>
    <xf numFmtId="0" fontId="2" fillId="2" borderId="0" xfId="0" applyFont="1" applyFill="1"/>
    <xf numFmtId="1" fontId="4" fillId="2" borderId="0" xfId="1" applyNumberFormat="1" applyFill="1"/>
    <xf numFmtId="0" fontId="2" fillId="2" borderId="5" xfId="0" applyFont="1" applyFill="1" applyBorder="1"/>
    <xf numFmtId="0" fontId="0" fillId="2" borderId="5" xfId="0" applyFill="1" applyBorder="1"/>
    <xf numFmtId="1" fontId="0" fillId="2" borderId="5" xfId="0" applyNumberFormat="1" applyFill="1" applyBorder="1"/>
    <xf numFmtId="1" fontId="1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3" fontId="22" fillId="4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3" fontId="23" fillId="4" borderId="4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164" fontId="21" fillId="0" borderId="6" xfId="0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164" fontId="21" fillId="0" borderId="1" xfId="0" applyNumberFormat="1" applyFont="1" applyBorder="1" applyAlignment="1">
      <alignment vertical="center"/>
    </xf>
    <xf numFmtId="164" fontId="20" fillId="0" borderId="4" xfId="0" applyNumberFormat="1" applyFont="1" applyBorder="1" applyAlignment="1">
      <alignment vertical="center"/>
    </xf>
    <xf numFmtId="0" fontId="12" fillId="3" borderId="0" xfId="2" applyFont="1" applyFill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0" xfId="2" applyFont="1" applyFill="1" applyAlignment="1">
      <alignment horizontal="center"/>
    </xf>
    <xf numFmtId="0" fontId="14" fillId="2" borderId="0" xfId="2" applyFont="1" applyFill="1" applyAlignment="1">
      <alignment horizontal="left" wrapText="1"/>
    </xf>
    <xf numFmtId="0" fontId="15" fillId="2" borderId="0" xfId="2" applyFont="1" applyFill="1" applyAlignment="1">
      <alignment horizontal="left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</cellXfs>
  <cellStyles count="4">
    <cellStyle name="Normal" xfId="0" builtinId="0"/>
    <cellStyle name="Normal 2" xfId="1" xr:uid="{3D951CD3-A20B-49AA-B596-A7492A5525A2}"/>
    <cellStyle name="Normal 2 3" xfId="2" xr:uid="{5BF8C6BA-C287-49B8-B950-05F8019C0778}"/>
    <cellStyle name="Normal 7" xfId="3" xr:uid="{028941BB-2A68-4DD4-BC35-C24FD34831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133350</xdr:colOff>
      <xdr:row>3</xdr:row>
      <xdr:rowOff>25400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11304E4-0A85-4E19-AFF2-E0976F74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38150"/>
          <a:ext cx="1352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7</xdr:col>
      <xdr:colOff>401286</xdr:colOff>
      <xdr:row>34</xdr:row>
      <xdr:rowOff>78558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BD463F7-6D3F-EDA4-AFE5-CE0BB6876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7150"/>
          <a:ext cx="5468586" cy="376155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18</xdr:col>
      <xdr:colOff>171178</xdr:colOff>
      <xdr:row>34</xdr:row>
      <xdr:rowOff>90751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AD07ECE-8E87-D14E-D1A2-033AB2C40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2597150"/>
          <a:ext cx="5657578" cy="37737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12</xdr:col>
      <xdr:colOff>273050</xdr:colOff>
      <xdr:row>32</xdr:row>
      <xdr:rowOff>78558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5256337-8A2D-32BD-F6F7-B2E88A4F7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800" y="2222500"/>
          <a:ext cx="6978650" cy="37615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Gemensamma%20Filer\EN0124-%20biogas\MASTER%20Biogasstatistik_2023_(2022%20&#229;rs%20data).xlsx" TargetMode="External"/><Relationship Id="rId1" Type="http://schemas.openxmlformats.org/officeDocument/2006/relationships/externalLinkPath" Target="file:///S:\Gemensamma%20Filer\EN0124-%20biogas\MASTER%20Biogasstatistik_2023_(2022%20&#229;rs%20dat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örändringar "/>
      <sheetName val="Biogasanläggningar (data)"/>
      <sheetName val="Uppgradering (data &amp; Tab2)"/>
      <sheetName val="Injektion (data &amp; Tab7&amp;8)"/>
      <sheetName val="LBG (data)"/>
      <sheetName val="Anl-data (Tab1)"/>
      <sheetName val="Prod. (Tab 3)"/>
      <sheetName val=" Prod. Historik (Tab14)"/>
      <sheetName val=" (Prod. Historik utan omklassn)"/>
      <sheetName val="Gödsel (Tab4)"/>
      <sheetName val="Anv. (Tab5)"/>
      <sheetName val="Anv per anl (Tab6)"/>
      <sheetName val="Anv. Historik (Tab15)"/>
      <sheetName val="Substrat(Tab9&amp;10&amp;11)"/>
      <sheetName val="Län (Tab12)"/>
      <sheetName val="Rötrest (Tab13)"/>
      <sheetName val="Total anv (inkl import) (Fig9)"/>
      <sheetName val="LBG import_export (indata)"/>
      <sheetName val="Tidsåtgång"/>
      <sheetName val="Blad2"/>
      <sheetName val="Bla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1535.3005975102242</v>
          </cell>
        </row>
        <row r="5">
          <cell r="B5">
            <v>358.01208836253608</v>
          </cell>
        </row>
        <row r="6">
          <cell r="B6">
            <v>42.266552650000001</v>
          </cell>
        </row>
        <row r="7">
          <cell r="B7">
            <v>101.45778194984999</v>
          </cell>
        </row>
        <row r="8">
          <cell r="B8">
            <v>2.8490000000000002</v>
          </cell>
        </row>
        <row r="9">
          <cell r="B9">
            <v>223.9164006129086</v>
          </cell>
        </row>
        <row r="10">
          <cell r="B10">
            <v>14.939719321702038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BB760-C18B-44A1-B14F-8F18CB2F0C2B}">
  <dimension ref="A1:V24"/>
  <sheetViews>
    <sheetView zoomScaleNormal="100" workbookViewId="0">
      <selection activeCell="F8" sqref="F8"/>
    </sheetView>
  </sheetViews>
  <sheetFormatPr defaultColWidth="8.7265625" defaultRowHeight="14.5" x14ac:dyDescent="0.35"/>
  <cols>
    <col min="1" max="1" width="8.7265625" style="7" customWidth="1"/>
    <col min="2" max="16384" width="8.7265625" style="7"/>
  </cols>
  <sheetData>
    <row r="1" spans="1:22" ht="20" x14ac:dyDescent="0.35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  <c r="T1" s="68"/>
      <c r="U1" s="68"/>
      <c r="V1" s="68"/>
    </row>
    <row r="2" spans="1:22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x14ac:dyDescent="0.3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x14ac:dyDescent="0.3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25" x14ac:dyDescent="0.5">
      <c r="A6" s="28"/>
      <c r="B6" s="69" t="s">
        <v>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22.5" x14ac:dyDescent="0.45">
      <c r="A7" s="28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20" x14ac:dyDescent="0.4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7.5" x14ac:dyDescent="0.35">
      <c r="A9" s="28"/>
      <c r="B9" s="30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7.5" x14ac:dyDescent="0.35">
      <c r="A10" s="27"/>
      <c r="B10" s="3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x14ac:dyDescent="0.35">
      <c r="A11" s="27"/>
      <c r="B11" s="31" t="s">
        <v>62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x14ac:dyDescent="0.35">
      <c r="A12" s="27"/>
      <c r="B12" s="32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x14ac:dyDescent="0.35">
      <c r="A13" s="27"/>
      <c r="B13" s="31" t="s">
        <v>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x14ac:dyDescent="0.35">
      <c r="A14" s="27"/>
      <c r="B14" s="31" t="s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x14ac:dyDescent="0.35">
      <c r="A15" s="27"/>
      <c r="B15" s="33" t="s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x14ac:dyDescent="0.35">
      <c r="A16" s="27"/>
      <c r="B16" s="33" t="s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x14ac:dyDescent="0.35">
      <c r="A17" s="27"/>
      <c r="B17" s="33" t="s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x14ac:dyDescent="0.3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22" x14ac:dyDescent="0.3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22" x14ac:dyDescent="0.3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22" x14ac:dyDescent="0.3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22" x14ac:dyDescent="0.3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22" x14ac:dyDescent="0.3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22" x14ac:dyDescent="0.3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</sheetData>
  <mergeCells count="3">
    <mergeCell ref="A1:V1"/>
    <mergeCell ref="B6:L6"/>
    <mergeCell ref="B7:L7"/>
  </mergeCell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DB2D7-95AA-4DFE-ABA9-FD9812B161F3}">
  <dimension ref="A1:W41"/>
  <sheetViews>
    <sheetView tabSelected="1" workbookViewId="0">
      <selection activeCell="I12" sqref="I12"/>
    </sheetView>
  </sheetViews>
  <sheetFormatPr defaultRowHeight="14.5" x14ac:dyDescent="0.35"/>
  <cols>
    <col min="1" max="1" width="20.1796875" customWidth="1"/>
  </cols>
  <sheetData>
    <row r="1" spans="1:23" x14ac:dyDescent="0.35">
      <c r="A1" s="24" t="s">
        <v>65</v>
      </c>
    </row>
    <row r="2" spans="1:23" ht="15" thickBo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3" ht="15" thickBot="1" x14ac:dyDescent="0.4">
      <c r="A3" s="41" t="s">
        <v>6</v>
      </c>
      <c r="B3" s="14">
        <v>2005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  <c r="Q3" s="14">
        <v>2020</v>
      </c>
      <c r="R3" s="14">
        <v>2021</v>
      </c>
      <c r="S3" s="14">
        <v>2022</v>
      </c>
    </row>
    <row r="4" spans="1:23" x14ac:dyDescent="0.35">
      <c r="A4" s="4" t="s">
        <v>7</v>
      </c>
      <c r="B4" s="10">
        <v>559</v>
      </c>
      <c r="C4" s="10">
        <v>582</v>
      </c>
      <c r="D4" s="10">
        <v>573</v>
      </c>
      <c r="E4" s="10">
        <v>605</v>
      </c>
      <c r="F4" s="10">
        <v>605</v>
      </c>
      <c r="G4" s="10">
        <v>614</v>
      </c>
      <c r="H4" s="10">
        <v>638.13852818710006</v>
      </c>
      <c r="I4" s="10">
        <v>660</v>
      </c>
      <c r="J4" s="10">
        <v>672</v>
      </c>
      <c r="K4" s="10">
        <v>679.45021391397597</v>
      </c>
      <c r="L4" s="10">
        <v>697</v>
      </c>
      <c r="M4" s="10">
        <v>709.00416907852821</v>
      </c>
      <c r="N4" s="10">
        <v>752.70679227381231</v>
      </c>
      <c r="O4" s="10">
        <v>726.57322669716166</v>
      </c>
      <c r="P4" s="10">
        <v>737.72246477351291</v>
      </c>
      <c r="Q4" s="10">
        <v>721</v>
      </c>
      <c r="R4" s="10">
        <v>711</v>
      </c>
      <c r="S4" s="10">
        <v>703.65937880571676</v>
      </c>
      <c r="V4" s="21"/>
      <c r="W4" s="25"/>
    </row>
    <row r="5" spans="1:23" x14ac:dyDescent="0.35">
      <c r="A5" s="4" t="s">
        <v>8</v>
      </c>
      <c r="B5" s="10">
        <v>163</v>
      </c>
      <c r="C5" s="10">
        <v>184</v>
      </c>
      <c r="D5" s="10">
        <v>205</v>
      </c>
      <c r="E5" s="10">
        <v>240</v>
      </c>
      <c r="F5" s="10">
        <v>299</v>
      </c>
      <c r="G5" s="10">
        <v>344</v>
      </c>
      <c r="H5" s="10">
        <v>415.95638969104999</v>
      </c>
      <c r="I5" s="10">
        <v>507</v>
      </c>
      <c r="J5" s="10">
        <v>580</v>
      </c>
      <c r="K5" s="10">
        <v>717.259293540518</v>
      </c>
      <c r="L5" s="10">
        <v>854</v>
      </c>
      <c r="M5" s="10">
        <v>944.50303440170012</v>
      </c>
      <c r="N5" s="10">
        <v>958.94282381604853</v>
      </c>
      <c r="O5" s="10">
        <v>963.10107065780005</v>
      </c>
      <c r="P5" s="10">
        <v>1030.7947366302001</v>
      </c>
      <c r="Q5" s="10">
        <v>1112</v>
      </c>
      <c r="R5" s="10">
        <v>1196</v>
      </c>
      <c r="S5" s="10">
        <v>1145.3414760000001</v>
      </c>
      <c r="V5" s="21"/>
      <c r="W5" s="25"/>
    </row>
    <row r="6" spans="1:23" x14ac:dyDescent="0.35">
      <c r="A6" s="4" t="s">
        <v>9</v>
      </c>
      <c r="B6" s="10">
        <v>12</v>
      </c>
      <c r="C6" s="10">
        <v>14</v>
      </c>
      <c r="D6" s="10">
        <v>13</v>
      </c>
      <c r="E6" s="10">
        <v>15</v>
      </c>
      <c r="F6" s="10">
        <v>18</v>
      </c>
      <c r="G6" s="10">
        <v>16.3</v>
      </c>
      <c r="H6" s="10">
        <v>19.877215719600009</v>
      </c>
      <c r="I6" s="10">
        <v>47</v>
      </c>
      <c r="J6" s="10">
        <v>77</v>
      </c>
      <c r="K6" s="10">
        <v>44.130564127604345</v>
      </c>
      <c r="L6" s="10">
        <v>50</v>
      </c>
      <c r="M6" s="10">
        <v>48.685015021349997</v>
      </c>
      <c r="N6" s="10">
        <v>49.609796330372809</v>
      </c>
      <c r="O6" s="10">
        <v>55.829844984499992</v>
      </c>
      <c r="P6" s="10">
        <v>57.791718065270004</v>
      </c>
      <c r="Q6" s="10">
        <v>64</v>
      </c>
      <c r="R6" s="10">
        <v>78</v>
      </c>
      <c r="S6" s="10">
        <v>120.70153307666</v>
      </c>
      <c r="V6" s="21"/>
      <c r="W6" s="25"/>
    </row>
    <row r="7" spans="1:23" x14ac:dyDescent="0.35">
      <c r="A7" s="4" t="s">
        <v>10</v>
      </c>
      <c r="B7" s="10">
        <v>94</v>
      </c>
      <c r="C7" s="10">
        <v>91</v>
      </c>
      <c r="D7" s="10">
        <v>125</v>
      </c>
      <c r="E7" s="10">
        <v>130</v>
      </c>
      <c r="F7" s="10">
        <v>106</v>
      </c>
      <c r="G7" s="10">
        <v>114.3</v>
      </c>
      <c r="H7" s="10">
        <v>129.36720966270002</v>
      </c>
      <c r="I7" s="10">
        <v>121</v>
      </c>
      <c r="J7" s="10">
        <v>117</v>
      </c>
      <c r="K7" s="10">
        <v>123.26516169030002</v>
      </c>
      <c r="L7" s="10">
        <v>121</v>
      </c>
      <c r="M7" s="10">
        <v>128.42848616806452</v>
      </c>
      <c r="N7" s="10">
        <v>125.28070323865001</v>
      </c>
      <c r="O7" s="10">
        <v>142.98205019238176</v>
      </c>
      <c r="P7" s="10">
        <v>142.1665708364514</v>
      </c>
      <c r="Q7" s="10">
        <v>135</v>
      </c>
      <c r="R7" s="10">
        <v>150</v>
      </c>
      <c r="S7" s="10">
        <v>199.72224460934797</v>
      </c>
      <c r="V7" s="21"/>
      <c r="W7" s="25"/>
    </row>
    <row r="8" spans="1:23" x14ac:dyDescent="0.35">
      <c r="A8" s="4" t="s">
        <v>11</v>
      </c>
      <c r="B8" s="10"/>
      <c r="C8" s="10"/>
      <c r="D8" s="10"/>
      <c r="E8" s="10"/>
      <c r="F8" s="10"/>
      <c r="G8" s="10"/>
      <c r="H8" s="10"/>
      <c r="I8" s="10"/>
      <c r="J8" s="10"/>
      <c r="K8" s="10">
        <v>1.1000000000000001</v>
      </c>
      <c r="L8" s="10">
        <v>29.9</v>
      </c>
      <c r="M8" s="10">
        <v>14</v>
      </c>
      <c r="N8" s="10">
        <v>8.3062199592000017</v>
      </c>
      <c r="O8" s="10">
        <v>14.536358802700001</v>
      </c>
      <c r="P8" s="10">
        <v>0</v>
      </c>
      <c r="Q8" s="10">
        <v>0</v>
      </c>
      <c r="R8" s="10">
        <v>0</v>
      </c>
      <c r="S8" s="10">
        <v>109.31750791549599</v>
      </c>
      <c r="V8" s="21"/>
      <c r="W8" s="25"/>
    </row>
    <row r="9" spans="1:23" x14ac:dyDescent="0.35">
      <c r="A9" s="6" t="s">
        <v>12</v>
      </c>
      <c r="B9" s="10">
        <v>457</v>
      </c>
      <c r="C9" s="10">
        <v>342</v>
      </c>
      <c r="D9" s="10">
        <v>342</v>
      </c>
      <c r="E9" s="10">
        <v>369</v>
      </c>
      <c r="F9" s="10">
        <v>335</v>
      </c>
      <c r="G9" s="10">
        <v>298.39999999999998</v>
      </c>
      <c r="H9" s="10">
        <v>269.60000000000002</v>
      </c>
      <c r="I9" s="10">
        <v>254</v>
      </c>
      <c r="J9" s="10">
        <v>240</v>
      </c>
      <c r="K9" s="10">
        <v>219.07891799999999</v>
      </c>
      <c r="L9" s="10">
        <v>187</v>
      </c>
      <c r="M9" s="10">
        <v>174</v>
      </c>
      <c r="N9" s="11">
        <v>145.19561000000002</v>
      </c>
      <c r="O9" s="11">
        <v>140.54086500000005</v>
      </c>
      <c r="P9" s="11">
        <v>146.953</v>
      </c>
      <c r="Q9" s="11">
        <v>129</v>
      </c>
      <c r="R9" s="11">
        <v>130</v>
      </c>
      <c r="S9" s="11">
        <v>0</v>
      </c>
      <c r="V9" s="21"/>
      <c r="W9" s="25"/>
    </row>
    <row r="10" spans="1:23" ht="15" thickBot="1" x14ac:dyDescent="0.4">
      <c r="A10" s="16" t="s">
        <v>13</v>
      </c>
      <c r="B10" s="42">
        <f t="shared" ref="B10:I10" si="0">SUM(B4:B9)</f>
        <v>1285</v>
      </c>
      <c r="C10" s="42">
        <f t="shared" si="0"/>
        <v>1213</v>
      </c>
      <c r="D10" s="42">
        <f t="shared" si="0"/>
        <v>1258</v>
      </c>
      <c r="E10" s="42">
        <f t="shared" si="0"/>
        <v>1359</v>
      </c>
      <c r="F10" s="42">
        <f t="shared" si="0"/>
        <v>1363</v>
      </c>
      <c r="G10" s="40">
        <f t="shared" si="0"/>
        <v>1387</v>
      </c>
      <c r="H10" s="40">
        <f t="shared" si="0"/>
        <v>1472.9393432604497</v>
      </c>
      <c r="I10" s="40">
        <f t="shared" si="0"/>
        <v>1589</v>
      </c>
      <c r="J10" s="40">
        <f>SUM(J4:J9)</f>
        <v>1686</v>
      </c>
      <c r="K10" s="40">
        <f>SUM(K4:K9)</f>
        <v>1784.2841512723983</v>
      </c>
      <c r="L10" s="40">
        <f>SUM(L4:L9)</f>
        <v>1938.9</v>
      </c>
      <c r="M10" s="40">
        <v>2018.4119310983426</v>
      </c>
      <c r="N10" s="15">
        <v>2068.3419456180841</v>
      </c>
      <c r="O10" s="15">
        <v>2043.5634163345437</v>
      </c>
      <c r="P10" s="15">
        <f>SUM(P4:P9)</f>
        <v>2115.4284903054345</v>
      </c>
      <c r="Q10" s="15">
        <v>2161</v>
      </c>
      <c r="R10" s="40">
        <v>2265</v>
      </c>
      <c r="S10" s="40">
        <v>2278.7421404072202</v>
      </c>
    </row>
    <row r="11" spans="1:23" x14ac:dyDescent="0.35">
      <c r="A11" s="21"/>
      <c r="B11" s="21"/>
      <c r="C11" s="21"/>
      <c r="D11" s="21"/>
      <c r="E11" s="21"/>
      <c r="F11" s="21"/>
    </row>
    <row r="12" spans="1:23" x14ac:dyDescent="0.35">
      <c r="A12" t="s">
        <v>14</v>
      </c>
    </row>
    <row r="13" spans="1:23" x14ac:dyDescent="0.35">
      <c r="A13" s="21" t="s">
        <v>15</v>
      </c>
    </row>
    <row r="34" spans="1:11" x14ac:dyDescent="0.35">
      <c r="K34" s="21"/>
    </row>
    <row r="38" spans="1:11" x14ac:dyDescent="0.35">
      <c r="A38" t="s">
        <v>16</v>
      </c>
    </row>
    <row r="39" spans="1:11" x14ac:dyDescent="0.35">
      <c r="A39" t="s">
        <v>17</v>
      </c>
    </row>
    <row r="41" spans="1:11" x14ac:dyDescent="0.35">
      <c r="A41" t="s">
        <v>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73557-38ED-403A-B2CB-31FCAB6956BE}">
  <dimension ref="A1:AB64"/>
  <sheetViews>
    <sheetView zoomScaleNormal="100" workbookViewId="0">
      <selection activeCell="A2" sqref="A2"/>
    </sheetView>
  </sheetViews>
  <sheetFormatPr defaultColWidth="8.7265625" defaultRowHeight="14.5" x14ac:dyDescent="0.35"/>
  <cols>
    <col min="1" max="1" width="13.453125" style="7" customWidth="1"/>
    <col min="2" max="16384" width="8.7265625" style="7"/>
  </cols>
  <sheetData>
    <row r="1" spans="1:28" x14ac:dyDescent="0.35">
      <c r="A1" s="1" t="s">
        <v>66</v>
      </c>
    </row>
    <row r="3" spans="1:28" x14ac:dyDescent="0.35">
      <c r="A3" s="17" t="s">
        <v>19</v>
      </c>
      <c r="B3" s="18">
        <v>2005</v>
      </c>
      <c r="C3" s="18">
        <v>2006</v>
      </c>
      <c r="D3" s="18">
        <v>2007</v>
      </c>
      <c r="E3" s="18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7">
        <v>2014</v>
      </c>
      <c r="L3" s="17">
        <v>2015</v>
      </c>
      <c r="M3" s="18">
        <v>2016</v>
      </c>
      <c r="N3" s="18">
        <v>2017</v>
      </c>
      <c r="O3" s="18">
        <v>2018</v>
      </c>
      <c r="P3" s="18">
        <v>2019</v>
      </c>
      <c r="Q3" s="18">
        <v>2020</v>
      </c>
      <c r="R3" s="18">
        <v>2021</v>
      </c>
      <c r="S3" s="18">
        <v>2022</v>
      </c>
      <c r="T3"/>
      <c r="U3"/>
      <c r="V3"/>
      <c r="W3"/>
      <c r="X3"/>
      <c r="Y3"/>
      <c r="Z3"/>
      <c r="AA3"/>
      <c r="AB3"/>
    </row>
    <row r="4" spans="1:28" x14ac:dyDescent="0.35">
      <c r="A4" s="4" t="s">
        <v>20</v>
      </c>
      <c r="B4" s="4">
        <v>112</v>
      </c>
      <c r="C4" s="4">
        <v>218</v>
      </c>
      <c r="D4" s="4">
        <v>303</v>
      </c>
      <c r="E4" s="4">
        <v>355</v>
      </c>
      <c r="F4" s="5">
        <v>488.3</v>
      </c>
      <c r="G4" s="5">
        <v>608.48</v>
      </c>
      <c r="H4" s="5">
        <v>734</v>
      </c>
      <c r="I4" s="5">
        <v>844.85587871759469</v>
      </c>
      <c r="J4" s="5">
        <v>907</v>
      </c>
      <c r="K4" s="5">
        <v>1016.9538587519821</v>
      </c>
      <c r="L4" s="5">
        <v>1219.17559373104</v>
      </c>
      <c r="M4" s="5">
        <v>1296.0740375488772</v>
      </c>
      <c r="N4" s="5">
        <v>1311.6488451410999</v>
      </c>
      <c r="O4" s="5">
        <v>1295.7013765888</v>
      </c>
      <c r="P4" s="5">
        <v>1350.5363090885401</v>
      </c>
      <c r="Q4" s="8">
        <v>1401</v>
      </c>
      <c r="R4" s="43">
        <v>1508</v>
      </c>
      <c r="S4" s="5">
        <f>'[1]Anv. (Tab5)'!B4</f>
        <v>1535.3005975102242</v>
      </c>
      <c r="T4"/>
      <c r="U4"/>
      <c r="V4"/>
      <c r="W4"/>
      <c r="X4"/>
      <c r="Y4"/>
      <c r="Z4"/>
      <c r="AA4"/>
      <c r="AB4"/>
    </row>
    <row r="5" spans="1:28" x14ac:dyDescent="0.35">
      <c r="A5" s="4" t="s">
        <v>21</v>
      </c>
      <c r="B5" s="4">
        <v>687</v>
      </c>
      <c r="C5" s="4">
        <v>678</v>
      </c>
      <c r="D5" s="4">
        <v>732</v>
      </c>
      <c r="E5" s="4">
        <v>720</v>
      </c>
      <c r="F5" s="5">
        <v>666.8</v>
      </c>
      <c r="G5" s="5">
        <v>606.30999999999995</v>
      </c>
      <c r="H5" s="5">
        <v>561.6</v>
      </c>
      <c r="I5" s="5">
        <v>524.15139938034395</v>
      </c>
      <c r="J5" s="5">
        <v>521</v>
      </c>
      <c r="K5" s="5">
        <v>434.37341507797191</v>
      </c>
      <c r="L5" s="5">
        <v>387.11486312362314</v>
      </c>
      <c r="M5" s="5">
        <v>394.12520051910354</v>
      </c>
      <c r="N5" s="5">
        <v>383.6452372039239</v>
      </c>
      <c r="O5" s="5">
        <v>400.69902817975611</v>
      </c>
      <c r="P5" s="5">
        <v>397.0203240234585</v>
      </c>
      <c r="Q5" s="8">
        <v>400</v>
      </c>
      <c r="R5" s="8">
        <v>418</v>
      </c>
      <c r="S5" s="5">
        <f>'[1]Anv. (Tab5)'!B5</f>
        <v>358.01208836253608</v>
      </c>
      <c r="T5"/>
      <c r="U5"/>
      <c r="V5"/>
      <c r="W5"/>
      <c r="X5"/>
      <c r="Y5"/>
      <c r="Z5"/>
      <c r="AA5"/>
      <c r="AB5"/>
    </row>
    <row r="6" spans="1:28" x14ac:dyDescent="0.35">
      <c r="A6" s="4" t="s">
        <v>22</v>
      </c>
      <c r="B6" s="4">
        <v>37</v>
      </c>
      <c r="C6" s="4">
        <v>99</v>
      </c>
      <c r="D6" s="4">
        <v>62</v>
      </c>
      <c r="E6" s="4">
        <v>59</v>
      </c>
      <c r="F6" s="5">
        <v>63.6</v>
      </c>
      <c r="G6" s="5">
        <v>56.35</v>
      </c>
      <c r="H6" s="5">
        <v>46.9</v>
      </c>
      <c r="I6" s="5">
        <v>40.678047999999997</v>
      </c>
      <c r="J6" s="5">
        <v>46</v>
      </c>
      <c r="K6" s="5">
        <v>57.686415784000005</v>
      </c>
      <c r="L6" s="5">
        <v>62.430538129999995</v>
      </c>
      <c r="M6" s="5">
        <v>54.086382896421405</v>
      </c>
      <c r="N6" s="5">
        <v>53.331079867200003</v>
      </c>
      <c r="O6" s="5">
        <v>42.6167023</v>
      </c>
      <c r="P6" s="5">
        <v>38.434482000000003</v>
      </c>
      <c r="Q6" s="8">
        <v>40</v>
      </c>
      <c r="R6" s="8">
        <v>40</v>
      </c>
      <c r="S6" s="5">
        <f>'[1]Anv. (Tab5)'!B6</f>
        <v>42.266552650000001</v>
      </c>
      <c r="T6"/>
      <c r="U6"/>
      <c r="V6"/>
      <c r="W6"/>
      <c r="X6"/>
      <c r="Y6"/>
      <c r="Z6"/>
      <c r="AA6"/>
      <c r="AB6"/>
    </row>
    <row r="7" spans="1:28" x14ac:dyDescent="0.35">
      <c r="A7" s="4" t="s">
        <v>23</v>
      </c>
      <c r="B7" s="4"/>
      <c r="C7" s="4"/>
      <c r="D7" s="4"/>
      <c r="E7" s="4"/>
      <c r="F7" s="5"/>
      <c r="G7" s="5"/>
      <c r="H7" s="5"/>
      <c r="I7" s="5"/>
      <c r="J7" s="5"/>
      <c r="K7" s="5">
        <v>75.485721999999996</v>
      </c>
      <c r="L7" s="5">
        <v>48.732999999999997</v>
      </c>
      <c r="M7" s="5">
        <v>53.303144842400002</v>
      </c>
      <c r="N7" s="5">
        <v>48.898178000000001</v>
      </c>
      <c r="O7" s="5">
        <v>52.246027138524894</v>
      </c>
      <c r="P7" s="5">
        <v>52.340108008072399</v>
      </c>
      <c r="Q7" s="8">
        <v>66</v>
      </c>
      <c r="R7" s="8">
        <v>60</v>
      </c>
      <c r="S7" s="5">
        <f>'[1]Anv. (Tab5)'!B7</f>
        <v>101.45778194984999</v>
      </c>
      <c r="T7"/>
      <c r="U7"/>
      <c r="V7"/>
      <c r="W7"/>
      <c r="X7"/>
      <c r="Y7"/>
      <c r="Z7"/>
      <c r="AA7"/>
      <c r="AB7"/>
    </row>
    <row r="8" spans="1:28" x14ac:dyDescent="0.35">
      <c r="A8" s="4" t="s">
        <v>24</v>
      </c>
      <c r="B8" s="4"/>
      <c r="C8" s="4"/>
      <c r="D8" s="4"/>
      <c r="E8" s="4"/>
      <c r="F8" s="5"/>
      <c r="G8" s="5"/>
      <c r="H8" s="5"/>
      <c r="I8" s="5"/>
      <c r="J8" s="5"/>
      <c r="K8" s="5"/>
      <c r="L8" s="5">
        <v>18.5</v>
      </c>
      <c r="M8" s="5">
        <v>27.507000000000001</v>
      </c>
      <c r="N8" s="5">
        <v>23.2410467264</v>
      </c>
      <c r="O8" s="5">
        <v>26.881344963239997</v>
      </c>
      <c r="P8" s="5">
        <v>22.930096390360003</v>
      </c>
      <c r="Q8" s="8">
        <v>4</v>
      </c>
      <c r="R8" s="8">
        <v>15</v>
      </c>
      <c r="S8" s="5">
        <f>'[1]Anv. (Tab5)'!B8</f>
        <v>2.8490000000000002</v>
      </c>
      <c r="T8"/>
      <c r="U8"/>
      <c r="V8"/>
      <c r="W8"/>
      <c r="X8"/>
      <c r="Y8"/>
      <c r="Z8"/>
      <c r="AA8"/>
      <c r="AB8"/>
    </row>
    <row r="9" spans="1:28" x14ac:dyDescent="0.35">
      <c r="A9" s="4" t="s">
        <v>25</v>
      </c>
      <c r="B9" s="4">
        <v>122</v>
      </c>
      <c r="C9" s="4">
        <v>158</v>
      </c>
      <c r="D9" s="4">
        <v>140</v>
      </c>
      <c r="E9" s="4">
        <v>195</v>
      </c>
      <c r="F9" s="5">
        <v>135.4</v>
      </c>
      <c r="G9" s="5">
        <v>112.34</v>
      </c>
      <c r="H9" s="5">
        <v>114.7</v>
      </c>
      <c r="I9" s="5">
        <v>164.85289703093656</v>
      </c>
      <c r="J9" s="5">
        <v>186</v>
      </c>
      <c r="K9" s="5">
        <v>190.58146663104193</v>
      </c>
      <c r="L9" s="5">
        <v>189.61287310902668</v>
      </c>
      <c r="M9" s="5">
        <v>183.95488196046603</v>
      </c>
      <c r="N9" s="5">
        <v>203.90626926891102</v>
      </c>
      <c r="O9" s="5">
        <v>210.90942654991588</v>
      </c>
      <c r="P9" s="5">
        <v>234.29111838150166</v>
      </c>
      <c r="Q9" s="8">
        <v>242</v>
      </c>
      <c r="R9" s="8">
        <v>210</v>
      </c>
      <c r="S9" s="5">
        <f>'[1]Anv. (Tab5)'!B9</f>
        <v>223.9164006129086</v>
      </c>
      <c r="T9"/>
      <c r="U9"/>
      <c r="V9"/>
      <c r="W9"/>
      <c r="X9"/>
      <c r="Y9"/>
      <c r="Z9"/>
      <c r="AA9"/>
      <c r="AB9"/>
    </row>
    <row r="10" spans="1:28" ht="15" thickBot="1" x14ac:dyDescent="0.4">
      <c r="A10" s="45" t="s">
        <v>26</v>
      </c>
      <c r="B10" s="44">
        <v>327</v>
      </c>
      <c r="C10" s="44">
        <v>60</v>
      </c>
      <c r="D10" s="44">
        <v>21</v>
      </c>
      <c r="E10" s="44">
        <v>30</v>
      </c>
      <c r="F10" s="44">
        <v>8.6999999999999993</v>
      </c>
      <c r="G10" s="44">
        <v>3.4550000000000001</v>
      </c>
      <c r="H10" s="44">
        <v>15.7</v>
      </c>
      <c r="I10" s="44">
        <v>14.9</v>
      </c>
      <c r="J10" s="44">
        <v>26</v>
      </c>
      <c r="K10" s="46">
        <v>9.2032730274023891</v>
      </c>
      <c r="L10" s="46">
        <v>13.118235888540909</v>
      </c>
      <c r="M10" s="46">
        <v>9.361283331074528</v>
      </c>
      <c r="N10" s="46">
        <v>15.241736219448462</v>
      </c>
      <c r="O10" s="46">
        <v>14.437352093806503</v>
      </c>
      <c r="P10" s="46">
        <v>14.793052413501783</v>
      </c>
      <c r="Q10" s="44">
        <v>8</v>
      </c>
      <c r="R10" s="44">
        <v>15</v>
      </c>
      <c r="S10" s="44">
        <f>'[1]Anv. (Tab5)'!B10</f>
        <v>14.939719321702038</v>
      </c>
      <c r="T10"/>
      <c r="U10"/>
      <c r="V10"/>
      <c r="W10"/>
      <c r="X10"/>
      <c r="Y10"/>
      <c r="Z10"/>
      <c r="AA10"/>
      <c r="AB10"/>
    </row>
    <row r="11" spans="1:28" ht="15" thickBot="1" x14ac:dyDescent="0.4">
      <c r="A11" s="19" t="s">
        <v>13</v>
      </c>
      <c r="B11" s="19">
        <f>SUM(B4:B10)</f>
        <v>1285</v>
      </c>
      <c r="C11" s="19">
        <f t="shared" ref="C11:L11" si="0">SUM(C4:C10)</f>
        <v>1213</v>
      </c>
      <c r="D11" s="19">
        <f t="shared" si="0"/>
        <v>1258</v>
      </c>
      <c r="E11" s="19">
        <f t="shared" si="0"/>
        <v>1359</v>
      </c>
      <c r="F11" s="20">
        <f t="shared" si="0"/>
        <v>1362.8</v>
      </c>
      <c r="G11" s="20">
        <f t="shared" si="0"/>
        <v>1386.9349999999997</v>
      </c>
      <c r="H11" s="20">
        <f t="shared" si="0"/>
        <v>1472.9</v>
      </c>
      <c r="I11" s="20">
        <f t="shared" si="0"/>
        <v>1589.4382231288751</v>
      </c>
      <c r="J11" s="19">
        <f t="shared" si="0"/>
        <v>1686</v>
      </c>
      <c r="K11" s="20">
        <f t="shared" si="0"/>
        <v>1784.2841512723983</v>
      </c>
      <c r="L11" s="20">
        <f t="shared" si="0"/>
        <v>1938.6851039822307</v>
      </c>
      <c r="M11" s="20">
        <f>SUM(M4:M10)</f>
        <v>2018.4119310983428</v>
      </c>
      <c r="N11" s="20">
        <v>2039.9123924269834</v>
      </c>
      <c r="O11" s="20">
        <v>2043.4912578140436</v>
      </c>
      <c r="P11" s="20">
        <f>SUM(P4:P10)</f>
        <v>2110.3454903054344</v>
      </c>
      <c r="Q11" s="20">
        <v>2161</v>
      </c>
      <c r="R11" s="20">
        <v>2265</v>
      </c>
      <c r="S11" s="20">
        <f>SUM(S4:S10)</f>
        <v>2278.7421404072206</v>
      </c>
      <c r="T11"/>
      <c r="U11"/>
      <c r="V11"/>
      <c r="W11"/>
      <c r="X11"/>
      <c r="Y11"/>
      <c r="Z11"/>
      <c r="AA11"/>
      <c r="AB11"/>
    </row>
    <row r="12" spans="1:28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x14ac:dyDescent="0.35">
      <c r="A13" s="21"/>
      <c r="B13" s="21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 s="22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x14ac:dyDescent="0.35">
      <c r="A16"/>
      <c r="B16"/>
      <c r="C16" s="23"/>
      <c r="D16" s="23"/>
      <c r="E16" s="23"/>
      <c r="F16" s="23"/>
      <c r="G16" s="23"/>
      <c r="H16" s="23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x14ac:dyDescent="0.35">
      <c r="A17" s="21"/>
      <c r="B17" s="21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x14ac:dyDescent="0.35">
      <c r="A18" s="21"/>
      <c r="B18" s="21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35">
      <c r="A19" s="21"/>
      <c r="B19" s="21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x14ac:dyDescent="0.35">
      <c r="A20" s="21"/>
      <c r="B20" s="21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x14ac:dyDescent="0.35">
      <c r="A21" s="21"/>
      <c r="B21" s="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x14ac:dyDescent="0.3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5.5" x14ac:dyDescent="0.35">
      <c r="A36" t="s">
        <v>27</v>
      </c>
      <c r="B36" s="26" t="s">
        <v>28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25DF6-9D2D-4D34-9196-38AE8916553F}">
  <dimension ref="A1:I26"/>
  <sheetViews>
    <sheetView zoomScaleNormal="100" workbookViewId="0">
      <selection activeCell="J4" sqref="J4"/>
    </sheetView>
  </sheetViews>
  <sheetFormatPr defaultColWidth="8.7265625" defaultRowHeight="14.5" x14ac:dyDescent="0.35"/>
  <cols>
    <col min="1" max="1" width="8.7265625" style="7" customWidth="1"/>
    <col min="2" max="6" width="8.7265625" style="7"/>
    <col min="7" max="7" width="10.1796875" style="7" customWidth="1"/>
    <col min="8" max="16384" width="8.7265625" style="7"/>
  </cols>
  <sheetData>
    <row r="1" spans="1:9" x14ac:dyDescent="0.35">
      <c r="A1" s="1" t="s">
        <v>63</v>
      </c>
      <c r="B1" s="4"/>
      <c r="C1" s="4"/>
      <c r="D1" s="4"/>
      <c r="E1" s="4"/>
      <c r="F1" s="4"/>
      <c r="G1" s="12"/>
    </row>
    <row r="2" spans="1:9" ht="15" thickBot="1" x14ac:dyDescent="0.4">
      <c r="A2" s="9"/>
      <c r="B2" s="13"/>
      <c r="C2" s="13"/>
      <c r="D2" s="13"/>
      <c r="E2" s="13"/>
      <c r="F2" s="13"/>
      <c r="G2" s="9"/>
    </row>
    <row r="3" spans="1:9" ht="39" customHeight="1" x14ac:dyDescent="0.35">
      <c r="A3" s="47" t="s">
        <v>29</v>
      </c>
      <c r="B3" s="58"/>
      <c r="C3" s="58" t="s">
        <v>30</v>
      </c>
      <c r="D3" s="73" t="s">
        <v>31</v>
      </c>
      <c r="E3" s="58" t="s">
        <v>32</v>
      </c>
      <c r="F3" s="73" t="s">
        <v>33</v>
      </c>
      <c r="G3" s="75" t="s">
        <v>34</v>
      </c>
      <c r="H3" s="71" t="s">
        <v>64</v>
      </c>
    </row>
    <row r="4" spans="1:9" ht="39" customHeight="1" thickBot="1" x14ac:dyDescent="0.4">
      <c r="A4" s="57"/>
      <c r="B4" s="59"/>
      <c r="C4" s="59"/>
      <c r="D4" s="74"/>
      <c r="E4" s="59" t="s">
        <v>35</v>
      </c>
      <c r="F4" s="74"/>
      <c r="G4" s="76"/>
      <c r="H4" s="72"/>
    </row>
    <row r="5" spans="1:9" ht="15.5" x14ac:dyDescent="0.35">
      <c r="A5" s="56" t="s">
        <v>36</v>
      </c>
      <c r="B5" s="56"/>
      <c r="C5" s="8">
        <v>7</v>
      </c>
      <c r="D5" s="43">
        <v>4675</v>
      </c>
      <c r="E5" s="60">
        <v>10.858913447000001</v>
      </c>
      <c r="F5" s="60">
        <v>1.8360000000000001</v>
      </c>
      <c r="G5" s="60">
        <v>12.694913447000001</v>
      </c>
      <c r="H5" s="62">
        <v>-0.35642385057510606</v>
      </c>
      <c r="I5" s="49"/>
    </row>
    <row r="6" spans="1:9" ht="15.5" x14ac:dyDescent="0.35">
      <c r="A6" s="48" t="s">
        <v>37</v>
      </c>
      <c r="B6" s="48"/>
      <c r="C6" s="8">
        <v>11</v>
      </c>
      <c r="D6" s="43">
        <v>11223</v>
      </c>
      <c r="E6" s="60">
        <v>25.933745392352378</v>
      </c>
      <c r="F6" s="60">
        <v>0.85450000000000004</v>
      </c>
      <c r="G6" s="60">
        <v>26.78824539235238</v>
      </c>
      <c r="H6" s="63">
        <v>4.9028878550080028E-2</v>
      </c>
      <c r="I6" s="49"/>
    </row>
    <row r="7" spans="1:9" ht="15.5" x14ac:dyDescent="0.35">
      <c r="A7" s="48" t="s">
        <v>38</v>
      </c>
      <c r="B7" s="48"/>
      <c r="C7" s="8">
        <v>2</v>
      </c>
      <c r="D7" s="43">
        <v>15400</v>
      </c>
      <c r="E7" s="60">
        <v>32.828061672899999</v>
      </c>
      <c r="F7" s="60">
        <v>0</v>
      </c>
      <c r="G7" s="60">
        <v>32.828061672899999</v>
      </c>
      <c r="H7" s="63">
        <v>-4.5539386985517655E-2</v>
      </c>
      <c r="I7" s="49"/>
    </row>
    <row r="8" spans="1:9" ht="15.5" x14ac:dyDescent="0.35">
      <c r="A8" s="48" t="s">
        <v>39</v>
      </c>
      <c r="B8" s="48"/>
      <c r="C8" s="8">
        <v>7</v>
      </c>
      <c r="D8" s="43">
        <v>9987</v>
      </c>
      <c r="E8" s="60">
        <v>34.340503252302916</v>
      </c>
      <c r="F8" s="60">
        <v>0.434</v>
      </c>
      <c r="G8" s="60">
        <v>34.774503252302914</v>
      </c>
      <c r="H8" s="63">
        <v>-3.8844649817441096E-2</v>
      </c>
      <c r="I8" s="49"/>
    </row>
    <row r="9" spans="1:9" ht="15.5" x14ac:dyDescent="0.35">
      <c r="A9" s="48" t="s">
        <v>40</v>
      </c>
      <c r="B9" s="48"/>
      <c r="C9" s="8">
        <v>14</v>
      </c>
      <c r="D9" s="43">
        <v>48960</v>
      </c>
      <c r="E9" s="60">
        <v>114.73088084899999</v>
      </c>
      <c r="F9" s="60">
        <v>0</v>
      </c>
      <c r="G9" s="60">
        <v>114.73088084899999</v>
      </c>
      <c r="H9" s="63">
        <v>-8.5736065466171323E-4</v>
      </c>
      <c r="I9" s="49"/>
    </row>
    <row r="10" spans="1:9" ht="15.5" x14ac:dyDescent="0.35">
      <c r="A10" s="48" t="s">
        <v>41</v>
      </c>
      <c r="B10" s="48"/>
      <c r="C10" s="8">
        <v>10</v>
      </c>
      <c r="D10" s="43">
        <v>7005</v>
      </c>
      <c r="E10" s="60">
        <v>9.4561568221000023</v>
      </c>
      <c r="F10" s="60">
        <v>2.8690000000000002</v>
      </c>
      <c r="G10" s="60">
        <v>12.325156822100002</v>
      </c>
      <c r="H10" s="63">
        <v>-4.8397082412906236E-3</v>
      </c>
      <c r="I10" s="49"/>
    </row>
    <row r="11" spans="1:9" ht="15.5" x14ac:dyDescent="0.35">
      <c r="A11" s="48" t="s">
        <v>42</v>
      </c>
      <c r="B11" s="48"/>
      <c r="C11" s="8">
        <v>15</v>
      </c>
      <c r="D11" s="43">
        <v>25615</v>
      </c>
      <c r="E11" s="60">
        <v>75.643076468469999</v>
      </c>
      <c r="F11" s="60">
        <v>8.0969999999999995</v>
      </c>
      <c r="G11" s="60">
        <v>83.740076468469994</v>
      </c>
      <c r="H11" s="63">
        <v>1.933058070759552E-2</v>
      </c>
      <c r="I11" s="49"/>
    </row>
    <row r="12" spans="1:9" ht="15.5" x14ac:dyDescent="0.35">
      <c r="A12" s="48" t="s">
        <v>43</v>
      </c>
      <c r="B12" s="48"/>
      <c r="C12" s="8">
        <v>12</v>
      </c>
      <c r="D12" s="43">
        <v>27609</v>
      </c>
      <c r="E12" s="60">
        <v>59.839853082180007</v>
      </c>
      <c r="F12" s="60">
        <v>2.87</v>
      </c>
      <c r="G12" s="60">
        <v>62.709853082180004</v>
      </c>
      <c r="H12" s="63">
        <v>-7.7070556827341721E-2</v>
      </c>
      <c r="I12" s="49"/>
    </row>
    <row r="13" spans="1:9" ht="15.5" x14ac:dyDescent="0.35">
      <c r="A13" s="48" t="s">
        <v>44</v>
      </c>
      <c r="B13" s="48"/>
      <c r="C13" s="8">
        <v>8</v>
      </c>
      <c r="D13" s="43">
        <v>17990</v>
      </c>
      <c r="E13" s="60">
        <v>39.0555386463</v>
      </c>
      <c r="F13" s="60">
        <v>0.47199999999999998</v>
      </c>
      <c r="G13" s="60">
        <v>39.527538646300002</v>
      </c>
      <c r="H13" s="63">
        <v>4.3191420912650685E-2</v>
      </c>
      <c r="I13" s="49"/>
    </row>
    <row r="14" spans="1:9" ht="15.5" x14ac:dyDescent="0.35">
      <c r="A14" s="48" t="s">
        <v>45</v>
      </c>
      <c r="B14" s="48"/>
      <c r="C14" s="8">
        <v>7</v>
      </c>
      <c r="D14" s="43">
        <v>15310</v>
      </c>
      <c r="E14" s="60">
        <v>29.784524160200004</v>
      </c>
      <c r="F14" s="60">
        <v>0</v>
      </c>
      <c r="G14" s="60">
        <v>29.784524160200004</v>
      </c>
      <c r="H14" s="63">
        <v>-9.9914352807158463E-2</v>
      </c>
      <c r="I14" s="49"/>
    </row>
    <row r="15" spans="1:9" ht="15.5" x14ac:dyDescent="0.35">
      <c r="A15" s="48" t="s">
        <v>46</v>
      </c>
      <c r="B15" s="48"/>
      <c r="C15" s="8">
        <v>45</v>
      </c>
      <c r="D15" s="50">
        <v>153854</v>
      </c>
      <c r="E15" s="60">
        <v>447.3209038781747</v>
      </c>
      <c r="F15" s="60">
        <v>34.030007915496</v>
      </c>
      <c r="G15" s="60">
        <v>481.35091179367072</v>
      </c>
      <c r="H15" s="63">
        <v>5.0231354291420317E-2</v>
      </c>
      <c r="I15" s="49"/>
    </row>
    <row r="16" spans="1:9" ht="15.5" x14ac:dyDescent="0.35">
      <c r="A16" s="48" t="s">
        <v>47</v>
      </c>
      <c r="B16" s="48"/>
      <c r="C16" s="8">
        <v>17</v>
      </c>
      <c r="D16" s="43">
        <v>105547</v>
      </c>
      <c r="E16" s="60">
        <v>324.39602259581625</v>
      </c>
      <c r="F16" s="60">
        <v>22.245999999999999</v>
      </c>
      <c r="G16" s="60">
        <v>346.64202259581623</v>
      </c>
      <c r="H16" s="63">
        <v>-7.165910898468518E-2</v>
      </c>
      <c r="I16" s="49"/>
    </row>
    <row r="17" spans="1:9" ht="15.5" x14ac:dyDescent="0.35">
      <c r="A17" s="48" t="s">
        <v>48</v>
      </c>
      <c r="B17" s="48"/>
      <c r="C17" s="8">
        <v>9</v>
      </c>
      <c r="D17" s="43">
        <v>20172</v>
      </c>
      <c r="E17" s="60">
        <v>43.367311444148953</v>
      </c>
      <c r="F17" s="60">
        <v>2.8380000000000001</v>
      </c>
      <c r="G17" s="60">
        <v>46.205311444148954</v>
      </c>
      <c r="H17" s="63">
        <v>-4.0360288984589411E-2</v>
      </c>
      <c r="I17" s="49"/>
    </row>
    <row r="18" spans="1:9" ht="15.5" x14ac:dyDescent="0.35">
      <c r="A18" s="48" t="s">
        <v>49</v>
      </c>
      <c r="B18" s="48"/>
      <c r="C18" s="8">
        <v>8</v>
      </c>
      <c r="D18" s="43">
        <v>22098</v>
      </c>
      <c r="E18" s="60">
        <v>69.840094291850008</v>
      </c>
      <c r="F18" s="60">
        <v>0.77</v>
      </c>
      <c r="G18" s="60">
        <v>70.610094291850004</v>
      </c>
      <c r="H18" s="63">
        <v>0.10532581729696408</v>
      </c>
      <c r="I18" s="49"/>
    </row>
    <row r="19" spans="1:9" ht="15.5" x14ac:dyDescent="0.35">
      <c r="A19" s="48" t="s">
        <v>50</v>
      </c>
      <c r="B19" s="48"/>
      <c r="C19" s="8">
        <v>10</v>
      </c>
      <c r="D19" s="43">
        <v>10643</v>
      </c>
      <c r="E19" s="60">
        <v>12.279931069104878</v>
      </c>
      <c r="F19" s="60">
        <v>1.026</v>
      </c>
      <c r="G19" s="60">
        <v>13.305931069104878</v>
      </c>
      <c r="H19" s="63">
        <v>1.6624221920148261E-2</v>
      </c>
      <c r="I19" s="49"/>
    </row>
    <row r="20" spans="1:9" ht="15.5" x14ac:dyDescent="0.35">
      <c r="A20" s="48" t="s">
        <v>51</v>
      </c>
      <c r="B20" s="48"/>
      <c r="C20" s="8">
        <v>6</v>
      </c>
      <c r="D20" s="43">
        <v>21670</v>
      </c>
      <c r="E20" s="60">
        <v>52.873778892620003</v>
      </c>
      <c r="F20" s="60">
        <v>0.89300000000000002</v>
      </c>
      <c r="G20" s="60">
        <v>53.766778892620003</v>
      </c>
      <c r="H20" s="63">
        <v>-4.4656208576857401E-3</v>
      </c>
      <c r="I20" s="49"/>
    </row>
    <row r="21" spans="1:9" ht="15.5" x14ac:dyDescent="0.35">
      <c r="A21" s="48" t="s">
        <v>52</v>
      </c>
      <c r="B21" s="48"/>
      <c r="C21" s="8">
        <v>13</v>
      </c>
      <c r="D21" s="43">
        <v>55940</v>
      </c>
      <c r="E21" s="60">
        <v>92.995383552323261</v>
      </c>
      <c r="F21" s="60">
        <v>4.9269999999999996</v>
      </c>
      <c r="G21" s="60">
        <v>97.922383552323254</v>
      </c>
      <c r="H21" s="63">
        <v>1.5092982404099758E-2</v>
      </c>
      <c r="I21" s="49"/>
    </row>
    <row r="22" spans="1:9" ht="15.5" x14ac:dyDescent="0.35">
      <c r="A22" s="48" t="s">
        <v>53</v>
      </c>
      <c r="B22" s="48"/>
      <c r="C22" s="8">
        <v>10</v>
      </c>
      <c r="D22" s="43">
        <v>24110</v>
      </c>
      <c r="E22" s="60">
        <v>68.503335978873338</v>
      </c>
      <c r="F22" s="60">
        <v>7.5140000000000002</v>
      </c>
      <c r="G22" s="60">
        <v>76.017335978873334</v>
      </c>
      <c r="H22" s="63">
        <v>-2.6317819156958331E-2</v>
      </c>
      <c r="I22" s="49"/>
    </row>
    <row r="23" spans="1:9" ht="15.5" x14ac:dyDescent="0.35">
      <c r="A23" s="48" t="s">
        <v>54</v>
      </c>
      <c r="B23" s="48"/>
      <c r="C23" s="8">
        <v>45</v>
      </c>
      <c r="D23" s="43">
        <v>117025</v>
      </c>
      <c r="E23" s="60">
        <v>328.94971630716884</v>
      </c>
      <c r="F23" s="60">
        <v>13.273</v>
      </c>
      <c r="G23" s="60">
        <v>342.22271630716887</v>
      </c>
      <c r="H23" s="63">
        <v>3.4153054740369677E-2</v>
      </c>
      <c r="I23" s="49"/>
    </row>
    <row r="24" spans="1:9" ht="15.5" x14ac:dyDescent="0.35">
      <c r="A24" s="48" t="s">
        <v>55</v>
      </c>
      <c r="B24" s="48"/>
      <c r="C24" s="8">
        <v>12</v>
      </c>
      <c r="D24" s="43">
        <v>34720</v>
      </c>
      <c r="E24" s="60">
        <v>120.89625558474313</v>
      </c>
      <c r="F24" s="60">
        <v>4.3680000000000003</v>
      </c>
      <c r="G24" s="60">
        <v>125.26425558474313</v>
      </c>
      <c r="H24" s="63">
        <v>6.6123889571370983E-2</v>
      </c>
      <c r="I24" s="49"/>
    </row>
    <row r="25" spans="1:9" ht="16" thickBot="1" x14ac:dyDescent="0.4">
      <c r="A25" s="51" t="s">
        <v>56</v>
      </c>
      <c r="B25" s="51"/>
      <c r="C25" s="8">
        <v>16</v>
      </c>
      <c r="D25" s="43">
        <v>42093</v>
      </c>
      <c r="E25" s="46">
        <v>175.5306451040961</v>
      </c>
      <c r="F25" s="46">
        <v>0</v>
      </c>
      <c r="G25" s="60">
        <v>175.5306451040961</v>
      </c>
      <c r="H25" s="64">
        <v>4.8478680300904221E-2</v>
      </c>
      <c r="I25" s="49"/>
    </row>
    <row r="26" spans="1:9" ht="16" thickBot="1" x14ac:dyDescent="0.4">
      <c r="A26" s="77" t="s">
        <v>13</v>
      </c>
      <c r="B26" s="77"/>
      <c r="C26" s="52">
        <v>284</v>
      </c>
      <c r="D26" s="53">
        <f>SUM(D5:D25)</f>
        <v>791646</v>
      </c>
      <c r="E26" s="54">
        <f>SUM(E5:E25)</f>
        <v>2169.4246324917249</v>
      </c>
      <c r="F26" s="61">
        <f>SUM(F5:F25)</f>
        <v>109.31750791549597</v>
      </c>
      <c r="G26" s="55">
        <f>SUM(G5:G25)</f>
        <v>2278.7421404072206</v>
      </c>
      <c r="H26" s="65">
        <v>5.9098684364568468E-3</v>
      </c>
      <c r="I26" s="49"/>
    </row>
  </sheetData>
  <mergeCells count="5">
    <mergeCell ref="H3:H4"/>
    <mergeCell ref="D3:D4"/>
    <mergeCell ref="F3:F4"/>
    <mergeCell ref="G3:G4"/>
    <mergeCell ref="A26:B26"/>
  </mergeCells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92E39-7D42-4B1F-93A6-9339B996FFFB}">
  <dimension ref="A1:S72"/>
  <sheetViews>
    <sheetView zoomScaleNormal="100" workbookViewId="0">
      <selection activeCell="A12" sqref="A12"/>
    </sheetView>
  </sheetViews>
  <sheetFormatPr defaultColWidth="8.7265625" defaultRowHeight="14.5" x14ac:dyDescent="0.35"/>
  <cols>
    <col min="1" max="1" width="8.7265625" style="7" customWidth="1"/>
    <col min="2" max="2" width="11.81640625" style="7" bestFit="1" customWidth="1"/>
    <col min="3" max="16384" width="8.7265625" style="7"/>
  </cols>
  <sheetData>
    <row r="1" spans="1:19" x14ac:dyDescent="0.35">
      <c r="A1" s="35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35">
      <c r="A2" s="27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x14ac:dyDescent="0.35">
      <c r="A3" s="37" t="s">
        <v>58</v>
      </c>
      <c r="B3" s="37" t="s">
        <v>59</v>
      </c>
      <c r="C3" s="34"/>
      <c r="D3" s="34" t="s">
        <v>61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x14ac:dyDescent="0.35">
      <c r="A4" s="38">
        <v>2015</v>
      </c>
      <c r="B4" s="38">
        <v>0</v>
      </c>
      <c r="C4" s="34"/>
      <c r="D4" s="34" t="s">
        <v>60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x14ac:dyDescent="0.35">
      <c r="A5" s="38">
        <v>2016</v>
      </c>
      <c r="B5" s="39">
        <v>288.54416235313454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x14ac:dyDescent="0.35">
      <c r="A6" s="38">
        <v>2017</v>
      </c>
      <c r="B6" s="39">
        <v>814.14838550653201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x14ac:dyDescent="0.35">
      <c r="A7" s="38">
        <v>2018</v>
      </c>
      <c r="B7" s="39">
        <v>1647.2861842105262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x14ac:dyDescent="0.35">
      <c r="A8" s="38">
        <v>2019</v>
      </c>
      <c r="B8" s="39">
        <v>1837.6</v>
      </c>
      <c r="C8" s="34"/>
      <c r="D8" s="34"/>
      <c r="E8" s="34"/>
      <c r="F8" s="36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x14ac:dyDescent="0.35">
      <c r="A9" s="38">
        <v>2020</v>
      </c>
      <c r="B9" s="38">
        <v>1860</v>
      </c>
      <c r="C9" s="34"/>
      <c r="D9" s="34"/>
      <c r="E9" s="34"/>
      <c r="F9" s="36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x14ac:dyDescent="0.35">
      <c r="A10" s="38">
        <v>2021</v>
      </c>
      <c r="B10" s="38">
        <v>2491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x14ac:dyDescent="0.35">
      <c r="A11" s="38">
        <v>2022</v>
      </c>
      <c r="B11" s="39">
        <v>1938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x14ac:dyDescent="0.3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x14ac:dyDescent="0.3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x14ac:dyDescent="0.3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x14ac:dyDescent="0.3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x14ac:dyDescent="0.3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x14ac:dyDescent="0.3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x14ac:dyDescent="0.3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x14ac:dyDescent="0.3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x14ac:dyDescent="0.3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x14ac:dyDescent="0.3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x14ac:dyDescent="0.3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x14ac:dyDescent="0.3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x14ac:dyDescent="0.3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x14ac:dyDescent="0.3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x14ac:dyDescent="0.3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x14ac:dyDescent="0.3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x14ac:dyDescent="0.3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x14ac:dyDescent="0.3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x14ac:dyDescent="0.3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x14ac:dyDescent="0.3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x14ac:dyDescent="0.3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x14ac:dyDescent="0.3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x14ac:dyDescent="0.3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x14ac:dyDescent="0.3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x14ac:dyDescent="0.3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x14ac:dyDescent="0.3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x14ac:dyDescent="0.3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x14ac:dyDescent="0.3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x14ac:dyDescent="0.3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x14ac:dyDescent="0.3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x14ac:dyDescent="0.3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x14ac:dyDescent="0.3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x14ac:dyDescent="0.3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x14ac:dyDescent="0.3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x14ac:dyDescent="0.3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x14ac:dyDescent="0.3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x14ac:dyDescent="0.3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x14ac:dyDescent="0.3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x14ac:dyDescent="0.3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x14ac:dyDescent="0.3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x14ac:dyDescent="0.3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x14ac:dyDescent="0.3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x14ac:dyDescent="0.3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x14ac:dyDescent="0.3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x14ac:dyDescent="0.3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x14ac:dyDescent="0.3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x14ac:dyDescent="0.3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x14ac:dyDescent="0.3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x14ac:dyDescent="0.3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x14ac:dyDescent="0.3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x14ac:dyDescent="0.3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x14ac:dyDescent="0.3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x14ac:dyDescent="0.3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x14ac:dyDescent="0.3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x14ac:dyDescent="0.3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x14ac:dyDescent="0.3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x14ac:dyDescent="0.3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x14ac:dyDescent="0.3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x14ac:dyDescent="0.3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x14ac:dyDescent="0.3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Titel</vt:lpstr>
      <vt:lpstr>Historisk biogasproduktion per </vt:lpstr>
      <vt:lpstr>Historisk användning av produce</vt:lpstr>
      <vt:lpstr>Antal uppgraderingsanläggningar</vt:lpstr>
      <vt:lpstr>Nettoimport av biogas i västsve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Harrysson</dc:creator>
  <cp:keywords/>
  <dc:description/>
  <cp:lastModifiedBy>Johan Harrysson</cp:lastModifiedBy>
  <cp:revision/>
  <dcterms:created xsi:type="dcterms:W3CDTF">2021-09-20T11:38:59Z</dcterms:created>
  <dcterms:modified xsi:type="dcterms:W3CDTF">2023-10-02T07:59:39Z</dcterms:modified>
  <cp:category/>
  <cp:contentStatus/>
</cp:coreProperties>
</file>