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H:\Documents\Nätverket för vindbruk\Hallandsnoden\"/>
    </mc:Choice>
  </mc:AlternateContent>
  <bookViews>
    <workbookView xWindow="0" yWindow="0" windowWidth="19368" windowHeight="9060" tabRatio="850"/>
  </bookViews>
  <sheets>
    <sheet name="Information" sheetId="13" r:id="rId1"/>
    <sheet name="Beviljade tillstånd landbaserad" sheetId="6" r:id="rId2"/>
  </sheets>
  <definedNames>
    <definedName name="_xlnm._FilterDatabase" localSheetId="1" hidden="1">'Beviljade tillstånd landbaserad'!$A$1:$AL$179</definedName>
  </definedNames>
  <calcPr calcId="171027"/>
</workbook>
</file>

<file path=xl/calcChain.xml><?xml version="1.0" encoding="utf-8"?>
<calcChain xmlns="http://schemas.openxmlformats.org/spreadsheetml/2006/main">
  <c r="Z18" i="6" l="1"/>
  <c r="Z17" i="6"/>
  <c r="T17" i="6"/>
  <c r="W17" i="6" s="1"/>
  <c r="S17" i="6"/>
  <c r="V17" i="6" s="1"/>
  <c r="R17" i="6"/>
  <c r="U17" i="6" s="1"/>
  <c r="V96" i="6" l="1"/>
  <c r="V65" i="6"/>
  <c r="V159" i="6"/>
  <c r="V173" i="6"/>
  <c r="T171" i="6" l="1"/>
  <c r="W171" i="6" s="1"/>
  <c r="S171" i="6"/>
  <c r="V171" i="6" s="1"/>
  <c r="R171" i="6"/>
  <c r="U171" i="6" s="1"/>
  <c r="R131" i="6"/>
  <c r="T104" i="6" l="1"/>
  <c r="W104" i="6" s="1"/>
  <c r="S104" i="6"/>
  <c r="V104" i="6" s="1"/>
  <c r="R104" i="6"/>
  <c r="U104" i="6" s="1"/>
  <c r="T91" i="6"/>
  <c r="W91" i="6" s="1"/>
  <c r="S91" i="6"/>
  <c r="V91" i="6" s="1"/>
  <c r="R91" i="6"/>
  <c r="U91" i="6" s="1"/>
  <c r="Z120" i="6"/>
  <c r="T120" i="6"/>
  <c r="W120" i="6" s="1"/>
  <c r="S120" i="6"/>
  <c r="V120" i="6" s="1"/>
  <c r="R120" i="6"/>
  <c r="U120" i="6" s="1"/>
  <c r="Z105" i="6"/>
  <c r="T105" i="6"/>
  <c r="W105" i="6" s="1"/>
  <c r="S105" i="6"/>
  <c r="V105" i="6" s="1"/>
  <c r="R105" i="6"/>
  <c r="U105" i="6" s="1"/>
  <c r="Z131" i="6"/>
  <c r="T131" i="6"/>
  <c r="W131" i="6" s="1"/>
  <c r="S131" i="6"/>
  <c r="V131" i="6" s="1"/>
  <c r="U131" i="6"/>
  <c r="Z179" i="6"/>
  <c r="T179" i="6"/>
  <c r="W179" i="6" s="1"/>
  <c r="S179" i="6"/>
  <c r="V179" i="6" s="1"/>
  <c r="R179" i="6"/>
  <c r="U179" i="6" s="1"/>
  <c r="Z156" i="6"/>
  <c r="T156" i="6"/>
  <c r="W156" i="6" s="1"/>
  <c r="S156" i="6"/>
  <c r="V156" i="6" s="1"/>
  <c r="R156" i="6"/>
  <c r="U156" i="6" s="1"/>
  <c r="Z128" i="6"/>
  <c r="T128" i="6"/>
  <c r="W128" i="6" s="1"/>
  <c r="S128" i="6"/>
  <c r="V128" i="6" s="1"/>
  <c r="R128" i="6"/>
  <c r="U128" i="6" s="1"/>
  <c r="T178" i="6"/>
  <c r="W178" i="6" s="1"/>
  <c r="S178" i="6"/>
  <c r="V178" i="6" s="1"/>
  <c r="R178" i="6"/>
  <c r="U178" i="6" s="1"/>
  <c r="Z168" i="6"/>
  <c r="T168" i="6"/>
  <c r="W168" i="6" s="1"/>
  <c r="S168" i="6"/>
  <c r="V168" i="6" s="1"/>
  <c r="R168" i="6"/>
  <c r="U168" i="6" s="1"/>
  <c r="Z5" i="6"/>
  <c r="T5" i="6"/>
  <c r="W5" i="6" s="1"/>
  <c r="S5" i="6"/>
  <c r="V5" i="6" s="1"/>
  <c r="R5" i="6"/>
  <c r="U5" i="6" s="1"/>
  <c r="Z114" i="6"/>
  <c r="T114" i="6"/>
  <c r="W114" i="6" s="1"/>
  <c r="S114" i="6"/>
  <c r="V114" i="6" s="1"/>
  <c r="R114" i="6"/>
  <c r="U114" i="6" s="1"/>
  <c r="Z110" i="6"/>
  <c r="T110" i="6"/>
  <c r="W110" i="6" s="1"/>
  <c r="S110" i="6"/>
  <c r="V110" i="6" s="1"/>
  <c r="R110" i="6"/>
  <c r="U110" i="6" s="1"/>
  <c r="T47" i="6"/>
  <c r="W47" i="6" s="1"/>
  <c r="S47" i="6"/>
  <c r="V47" i="6" s="1"/>
  <c r="R47" i="6"/>
  <c r="U47" i="6" s="1"/>
  <c r="T124" i="6"/>
  <c r="S124" i="6"/>
  <c r="V124" i="6" s="1"/>
  <c r="R124" i="6"/>
  <c r="W124" i="6" s="1"/>
  <c r="Z150" i="6"/>
  <c r="T150" i="6"/>
  <c r="W150" i="6" s="1"/>
  <c r="S150" i="6"/>
  <c r="V150" i="6" s="1"/>
  <c r="R150" i="6"/>
  <c r="U150" i="6" s="1"/>
  <c r="Z164" i="6"/>
  <c r="T164" i="6"/>
  <c r="W164" i="6" s="1"/>
  <c r="S164" i="6"/>
  <c r="V164" i="6" s="1"/>
  <c r="R164" i="6"/>
  <c r="U164" i="6" s="1"/>
  <c r="Z59" i="6"/>
  <c r="T59" i="6"/>
  <c r="W59" i="6" s="1"/>
  <c r="S59" i="6"/>
  <c r="V59" i="6" s="1"/>
  <c r="R59" i="6"/>
  <c r="U59" i="6" s="1"/>
  <c r="Z148" i="6"/>
  <c r="T148" i="6"/>
  <c r="W148" i="6" s="1"/>
  <c r="S148" i="6"/>
  <c r="V148" i="6" s="1"/>
  <c r="R148" i="6"/>
  <c r="U148" i="6" s="1"/>
  <c r="Z115" i="6"/>
  <c r="T115" i="6"/>
  <c r="W115" i="6" s="1"/>
  <c r="S115" i="6"/>
  <c r="V115" i="6" s="1"/>
  <c r="R115" i="6"/>
  <c r="U115" i="6" s="1"/>
  <c r="Z15" i="6"/>
  <c r="T15" i="6"/>
  <c r="W15" i="6" s="1"/>
  <c r="S15" i="6"/>
  <c r="V15" i="6" s="1"/>
  <c r="R15" i="6"/>
  <c r="U15" i="6" s="1"/>
  <c r="Z101" i="6"/>
  <c r="T101" i="6"/>
  <c r="W101" i="6" s="1"/>
  <c r="R101" i="6"/>
  <c r="U101" i="6" s="1"/>
  <c r="V101" i="6" s="1"/>
  <c r="Z19" i="6"/>
  <c r="T19" i="6"/>
  <c r="W19" i="6" s="1"/>
  <c r="S19" i="6"/>
  <c r="V19" i="6" s="1"/>
  <c r="R19" i="6"/>
  <c r="U19" i="6" s="1"/>
  <c r="Z163" i="6"/>
  <c r="T163" i="6"/>
  <c r="W163" i="6" s="1"/>
  <c r="S163" i="6"/>
  <c r="V163" i="6" s="1"/>
  <c r="R163" i="6"/>
  <c r="U163" i="6" s="1"/>
  <c r="V161" i="6"/>
  <c r="T161" i="6"/>
  <c r="S161" i="6"/>
  <c r="Z85" i="6"/>
  <c r="T85" i="6"/>
  <c r="W85" i="6" s="1"/>
  <c r="S85" i="6"/>
  <c r="V85" i="6" s="1"/>
  <c r="R85" i="6"/>
  <c r="U85" i="6" s="1"/>
  <c r="Z133" i="6"/>
  <c r="T133" i="6"/>
  <c r="W133" i="6" s="1"/>
  <c r="S133" i="6"/>
  <c r="V133" i="6" s="1"/>
  <c r="R133" i="6"/>
  <c r="U133" i="6" s="1"/>
  <c r="Z36" i="6"/>
  <c r="T36" i="6"/>
  <c r="W36" i="6" s="1"/>
  <c r="S36" i="6"/>
  <c r="V36" i="6" s="1"/>
  <c r="R36" i="6"/>
  <c r="U36" i="6" s="1"/>
  <c r="Z137" i="6"/>
  <c r="T137" i="6"/>
  <c r="W137" i="6" s="1"/>
  <c r="S137" i="6"/>
  <c r="V137" i="6" s="1"/>
  <c r="R137" i="6"/>
  <c r="U137" i="6" s="1"/>
  <c r="Z139" i="6"/>
  <c r="T139" i="6"/>
  <c r="W139" i="6" s="1"/>
  <c r="S139" i="6"/>
  <c r="V139" i="6" s="1"/>
  <c r="R139" i="6"/>
  <c r="U139" i="6" s="1"/>
  <c r="V43" i="6"/>
  <c r="Z61" i="6"/>
  <c r="T61" i="6"/>
  <c r="W61" i="6" s="1"/>
  <c r="S61" i="6"/>
  <c r="V61" i="6" s="1"/>
  <c r="R61" i="6"/>
  <c r="U61" i="6" s="1"/>
  <c r="Z136" i="6"/>
  <c r="T136" i="6"/>
  <c r="W136" i="6" s="1"/>
  <c r="S136" i="6"/>
  <c r="V136" i="6" s="1"/>
  <c r="R136" i="6"/>
  <c r="U136" i="6" s="1"/>
  <c r="Z175" i="6"/>
  <c r="T175" i="6"/>
  <c r="W175" i="6" s="1"/>
  <c r="S175" i="6"/>
  <c r="V175" i="6" s="1"/>
  <c r="R175" i="6"/>
  <c r="U175" i="6" s="1"/>
  <c r="Z11" i="6"/>
  <c r="T11" i="6"/>
  <c r="W11" i="6" s="1"/>
  <c r="S11" i="6"/>
  <c r="V11" i="6" s="1"/>
  <c r="R11" i="6"/>
  <c r="U11" i="6" s="1"/>
  <c r="Z145" i="6"/>
  <c r="T145" i="6"/>
  <c r="W145" i="6" s="1"/>
  <c r="S145" i="6"/>
  <c r="V145" i="6" s="1"/>
  <c r="R145" i="6"/>
  <c r="U145" i="6" s="1"/>
  <c r="Z4" i="6"/>
  <c r="T4" i="6"/>
  <c r="W4" i="6" s="1"/>
  <c r="S4" i="6"/>
  <c r="V4" i="6" s="1"/>
  <c r="R4" i="6"/>
  <c r="U4" i="6" s="1"/>
  <c r="Z174" i="6"/>
  <c r="T174" i="6"/>
  <c r="W174" i="6" s="1"/>
  <c r="S174" i="6"/>
  <c r="V174" i="6" s="1"/>
  <c r="R174" i="6"/>
  <c r="U174" i="6" s="1"/>
  <c r="Z138" i="6"/>
  <c r="T138" i="6"/>
  <c r="W138" i="6" s="1"/>
  <c r="S138" i="6"/>
  <c r="V138" i="6" s="1"/>
  <c r="R138" i="6"/>
  <c r="U138" i="6" s="1"/>
  <c r="Z83" i="6"/>
  <c r="T83" i="6"/>
  <c r="W83" i="6" s="1"/>
  <c r="S83" i="6"/>
  <c r="V83" i="6" s="1"/>
  <c r="R83" i="6"/>
  <c r="U83" i="6" s="1"/>
  <c r="Z149" i="6"/>
  <c r="T149" i="6"/>
  <c r="W149" i="6" s="1"/>
  <c r="S149" i="6"/>
  <c r="V149" i="6" s="1"/>
  <c r="R149" i="6"/>
  <c r="U149" i="6" s="1"/>
  <c r="T176" i="6"/>
  <c r="W176" i="6" s="1"/>
  <c r="S176" i="6"/>
  <c r="V176" i="6" s="1"/>
  <c r="R176" i="6"/>
  <c r="U176" i="6" s="1"/>
  <c r="Z122" i="6"/>
  <c r="R122" i="6"/>
  <c r="U122" i="6" s="1"/>
  <c r="Z177" i="6"/>
  <c r="T177" i="6"/>
  <c r="W177" i="6" s="1"/>
  <c r="S177" i="6"/>
  <c r="V177" i="6" s="1"/>
  <c r="R177" i="6"/>
  <c r="U177" i="6" s="1"/>
  <c r="Z60" i="6"/>
  <c r="T60" i="6"/>
  <c r="W60" i="6" s="1"/>
  <c r="S60" i="6"/>
  <c r="V60" i="6" s="1"/>
  <c r="R60" i="6"/>
  <c r="U60" i="6" s="1"/>
  <c r="Z153" i="6"/>
  <c r="S153" i="6"/>
  <c r="V153" i="6" s="1"/>
  <c r="R153" i="6"/>
  <c r="U153" i="6" s="1"/>
  <c r="Z103" i="6"/>
  <c r="T103" i="6"/>
  <c r="W103" i="6" s="1"/>
  <c r="S103" i="6"/>
  <c r="V103" i="6" s="1"/>
  <c r="R103" i="6"/>
  <c r="U103" i="6" s="1"/>
  <c r="Z86" i="6"/>
  <c r="T86" i="6"/>
  <c r="W86" i="6" s="1"/>
  <c r="S86" i="6"/>
  <c r="V86" i="6" s="1"/>
  <c r="R86" i="6"/>
  <c r="U86" i="6" s="1"/>
  <c r="Z48" i="6"/>
  <c r="T48" i="6"/>
  <c r="W48" i="6" s="1"/>
  <c r="S48" i="6"/>
  <c r="V48" i="6" s="1"/>
  <c r="R48" i="6"/>
  <c r="U48" i="6" s="1"/>
  <c r="Z76" i="6"/>
  <c r="T76" i="6"/>
  <c r="W76" i="6" s="1"/>
  <c r="S76" i="6"/>
  <c r="V76" i="6" s="1"/>
  <c r="R76" i="6"/>
  <c r="U76" i="6" s="1"/>
  <c r="Z130" i="6"/>
  <c r="T130" i="6"/>
  <c r="W130" i="6" s="1"/>
  <c r="S130" i="6"/>
  <c r="V130" i="6" s="1"/>
  <c r="R130" i="6"/>
  <c r="U130" i="6" s="1"/>
  <c r="Z155" i="6"/>
  <c r="S155" i="6"/>
  <c r="V155" i="6" s="1"/>
  <c r="R155" i="6"/>
  <c r="U155" i="6" s="1"/>
  <c r="T95" i="6"/>
  <c r="W95" i="6" s="1"/>
  <c r="S95" i="6"/>
  <c r="V95" i="6" s="1"/>
  <c r="R95" i="6"/>
  <c r="U95" i="6" s="1"/>
  <c r="Z88" i="6"/>
  <c r="T88" i="6"/>
  <c r="W88" i="6" s="1"/>
  <c r="S88" i="6"/>
  <c r="V88" i="6" s="1"/>
  <c r="R88" i="6"/>
  <c r="U88" i="6" s="1"/>
  <c r="Z29" i="6"/>
  <c r="T29" i="6"/>
  <c r="W29" i="6" s="1"/>
  <c r="S29" i="6"/>
  <c r="V29" i="6" s="1"/>
  <c r="R29" i="6"/>
  <c r="U29" i="6" s="1"/>
  <c r="Z22" i="6"/>
  <c r="T22" i="6"/>
  <c r="W22" i="6" s="1"/>
  <c r="S22" i="6"/>
  <c r="V22" i="6" s="1"/>
  <c r="R22" i="6"/>
  <c r="U22" i="6" s="1"/>
  <c r="Z41" i="6"/>
  <c r="T41" i="6"/>
  <c r="W41" i="6" s="1"/>
  <c r="S41" i="6"/>
  <c r="V41" i="6" s="1"/>
  <c r="R41" i="6"/>
  <c r="U41" i="6" s="1"/>
  <c r="Z81" i="6"/>
  <c r="T81" i="6"/>
  <c r="W81" i="6" s="1"/>
  <c r="S81" i="6"/>
  <c r="V81" i="6" s="1"/>
  <c r="R81" i="6"/>
  <c r="U81" i="6" s="1"/>
  <c r="V107" i="6"/>
  <c r="T107" i="6"/>
  <c r="S107" i="6"/>
  <c r="Z79" i="6"/>
  <c r="T79" i="6"/>
  <c r="W79" i="6" s="1"/>
  <c r="S79" i="6"/>
  <c r="V79" i="6" s="1"/>
  <c r="R79" i="6"/>
  <c r="U79" i="6" s="1"/>
  <c r="T32" i="6"/>
  <c r="W32" i="6" s="1"/>
  <c r="S32" i="6"/>
  <c r="V32" i="6" s="1"/>
  <c r="R32" i="6"/>
  <c r="U32" i="6" s="1"/>
  <c r="Z126" i="6"/>
  <c r="T126" i="6"/>
  <c r="W126" i="6" s="1"/>
  <c r="S126" i="6"/>
  <c r="V126" i="6" s="1"/>
  <c r="R126" i="6"/>
  <c r="U126" i="6" s="1"/>
  <c r="T92" i="6"/>
  <c r="W92" i="6" s="1"/>
  <c r="S92" i="6"/>
  <c r="V92" i="6" s="1"/>
  <c r="R92" i="6"/>
  <c r="U92" i="6" s="1"/>
  <c r="Z35" i="6"/>
  <c r="T35" i="6"/>
  <c r="W35" i="6" s="1"/>
  <c r="S35" i="6"/>
  <c r="V35" i="6" s="1"/>
  <c r="R35" i="6"/>
  <c r="U35" i="6" s="1"/>
  <c r="Z64" i="6"/>
  <c r="T64" i="6"/>
  <c r="W64" i="6" s="1"/>
  <c r="S64" i="6"/>
  <c r="V64" i="6" s="1"/>
  <c r="R64" i="6"/>
  <c r="U64" i="6" s="1"/>
  <c r="V20" i="6"/>
  <c r="Z160" i="6"/>
  <c r="T160" i="6"/>
  <c r="W160" i="6" s="1"/>
  <c r="S160" i="6"/>
  <c r="V160" i="6" s="1"/>
  <c r="R160" i="6"/>
  <c r="U160" i="6" s="1"/>
  <c r="T8" i="6"/>
  <c r="W8" i="6" s="1"/>
  <c r="S8" i="6"/>
  <c r="V8" i="6" s="1"/>
  <c r="R8" i="6"/>
  <c r="U8" i="6" s="1"/>
  <c r="Z66" i="6"/>
  <c r="T66" i="6"/>
  <c r="W66" i="6" s="1"/>
  <c r="S66" i="6"/>
  <c r="V66" i="6" s="1"/>
  <c r="R66" i="6"/>
  <c r="U66" i="6" s="1"/>
  <c r="Z25" i="6"/>
  <c r="T25" i="6"/>
  <c r="W25" i="6" s="1"/>
  <c r="S25" i="6"/>
  <c r="V25" i="6" s="1"/>
  <c r="R25" i="6"/>
  <c r="U25" i="6" s="1"/>
  <c r="Z57" i="6"/>
  <c r="T57" i="6"/>
  <c r="W57" i="6" s="1"/>
  <c r="S57" i="6"/>
  <c r="V57" i="6" s="1"/>
  <c r="R57" i="6"/>
  <c r="U57" i="6" s="1"/>
  <c r="Z27" i="6"/>
  <c r="Z26" i="6"/>
  <c r="T26" i="6"/>
  <c r="W26" i="6" s="1"/>
  <c r="S26" i="6"/>
  <c r="V26" i="6" s="1"/>
  <c r="R26" i="6"/>
  <c r="U26" i="6" s="1"/>
  <c r="T119" i="6"/>
  <c r="W119" i="6" s="1"/>
  <c r="S119" i="6"/>
  <c r="V119" i="6" s="1"/>
  <c r="R119" i="6"/>
  <c r="U119" i="6" s="1"/>
  <c r="T94" i="6"/>
  <c r="W94" i="6" s="1"/>
  <c r="S94" i="6"/>
  <c r="V94" i="6" s="1"/>
  <c r="R94" i="6"/>
  <c r="U94" i="6" s="1"/>
  <c r="Z87" i="6"/>
  <c r="T87" i="6"/>
  <c r="W87" i="6" s="1"/>
  <c r="S87" i="6"/>
  <c r="V87" i="6" s="1"/>
  <c r="R87" i="6"/>
  <c r="U87" i="6" s="1"/>
  <c r="Z106" i="6"/>
  <c r="T106" i="6"/>
  <c r="W106" i="6" s="1"/>
  <c r="S106" i="6"/>
  <c r="V106" i="6" s="1"/>
  <c r="R106" i="6"/>
  <c r="U106" i="6" s="1"/>
  <c r="Z77" i="6"/>
  <c r="T77" i="6"/>
  <c r="W77" i="6" s="1"/>
  <c r="S77" i="6"/>
  <c r="V77" i="6" s="1"/>
  <c r="R77" i="6"/>
  <c r="U77" i="6" s="1"/>
  <c r="Z129" i="6"/>
  <c r="T129" i="6"/>
  <c r="W129" i="6" s="1"/>
  <c r="S129" i="6"/>
  <c r="V129" i="6" s="1"/>
  <c r="R129" i="6"/>
  <c r="U129" i="6" s="1"/>
  <c r="T113" i="6"/>
  <c r="W113" i="6" s="1"/>
  <c r="S113" i="6"/>
  <c r="V113" i="6" s="1"/>
  <c r="R113" i="6"/>
  <c r="U113" i="6" s="1"/>
  <c r="T67" i="6"/>
  <c r="W67" i="6" s="1"/>
  <c r="S67" i="6"/>
  <c r="V67" i="6" s="1"/>
  <c r="R67" i="6"/>
  <c r="U67" i="6" s="1"/>
  <c r="Z3" i="6"/>
  <c r="T3" i="6"/>
  <c r="W3" i="6" s="1"/>
  <c r="S3" i="6"/>
  <c r="V3" i="6" s="1"/>
  <c r="R3" i="6"/>
  <c r="U3" i="6" s="1"/>
  <c r="Z170" i="6"/>
  <c r="T170" i="6"/>
  <c r="W170" i="6" s="1"/>
  <c r="S170" i="6"/>
  <c r="V170" i="6" s="1"/>
  <c r="R170" i="6"/>
  <c r="U170" i="6" s="1"/>
  <c r="Z55" i="6"/>
  <c r="T55" i="6"/>
  <c r="W55" i="6" s="1"/>
  <c r="S55" i="6"/>
  <c r="V55" i="6" s="1"/>
  <c r="R55" i="6"/>
  <c r="U55" i="6" s="1"/>
  <c r="Z117" i="6"/>
  <c r="T117" i="6"/>
  <c r="W117" i="6" s="1"/>
  <c r="S117" i="6"/>
  <c r="V117" i="6" s="1"/>
  <c r="R117" i="6"/>
  <c r="U117" i="6" s="1"/>
  <c r="Z53" i="6"/>
  <c r="T53" i="6"/>
  <c r="W53" i="6" s="1"/>
  <c r="S53" i="6"/>
  <c r="V53" i="6" s="1"/>
  <c r="R53" i="6"/>
  <c r="U53" i="6" s="1"/>
  <c r="Z58" i="6"/>
  <c r="T58" i="6"/>
  <c r="W58" i="6" s="1"/>
  <c r="S58" i="6"/>
  <c r="V58" i="6" s="1"/>
  <c r="R58" i="6"/>
  <c r="U58" i="6" s="1"/>
  <c r="Z135" i="6"/>
  <c r="T135" i="6"/>
  <c r="W135" i="6" s="1"/>
  <c r="S135" i="6"/>
  <c r="V135" i="6" s="1"/>
  <c r="R135" i="6"/>
  <c r="U135" i="6" s="1"/>
  <c r="V125" i="6"/>
  <c r="T14" i="6"/>
  <c r="W14" i="6" s="1"/>
  <c r="S14" i="6"/>
  <c r="V14" i="6" s="1"/>
  <c r="R14" i="6"/>
  <c r="U14" i="6" s="1"/>
  <c r="Z166" i="6"/>
  <c r="T166" i="6"/>
  <c r="W166" i="6" s="1"/>
  <c r="S166" i="6"/>
  <c r="V166" i="6" s="1"/>
  <c r="R166" i="6"/>
  <c r="U166" i="6" s="1"/>
  <c r="T89" i="6"/>
  <c r="W89" i="6" s="1"/>
  <c r="S89" i="6"/>
  <c r="V89" i="6" s="1"/>
  <c r="R89" i="6"/>
  <c r="U89" i="6" s="1"/>
  <c r="Z54" i="6"/>
  <c r="T54" i="6"/>
  <c r="W54" i="6" s="1"/>
  <c r="S54" i="6"/>
  <c r="V54" i="6" s="1"/>
  <c r="R54" i="6"/>
  <c r="U54" i="6" s="1"/>
  <c r="Z146" i="6"/>
  <c r="T146" i="6"/>
  <c r="W146" i="6" s="1"/>
  <c r="S146" i="6"/>
  <c r="V146" i="6" s="1"/>
  <c r="R146" i="6"/>
  <c r="U146" i="6" s="1"/>
  <c r="Z118" i="6"/>
  <c r="T118" i="6"/>
  <c r="W118" i="6" s="1"/>
  <c r="S118" i="6"/>
  <c r="V118" i="6" s="1"/>
  <c r="R118" i="6"/>
  <c r="U118" i="6" s="1"/>
  <c r="Z38" i="6"/>
  <c r="T38" i="6"/>
  <c r="W38" i="6" s="1"/>
  <c r="S38" i="6"/>
  <c r="V38" i="6" s="1"/>
  <c r="R38" i="6"/>
  <c r="U38" i="6" s="1"/>
  <c r="S68" i="6"/>
  <c r="V68" i="6" s="1"/>
  <c r="R68" i="6"/>
  <c r="U68" i="6" s="1"/>
  <c r="Z134" i="6"/>
  <c r="T134" i="6"/>
  <c r="W134" i="6" s="1"/>
  <c r="S134" i="6"/>
  <c r="V134" i="6" s="1"/>
  <c r="R134" i="6"/>
  <c r="U134" i="6" s="1"/>
  <c r="Z102" i="6"/>
  <c r="T102" i="6"/>
  <c r="W102" i="6" s="1"/>
  <c r="S102" i="6"/>
  <c r="V102" i="6" s="1"/>
  <c r="R102" i="6"/>
  <c r="U102" i="6" s="1"/>
  <c r="Z56" i="6"/>
  <c r="T56" i="6"/>
  <c r="W56" i="6" s="1"/>
  <c r="S56" i="6"/>
  <c r="V56" i="6" s="1"/>
  <c r="R56" i="6"/>
  <c r="U56" i="6" s="1"/>
  <c r="Z112" i="6"/>
  <c r="T112" i="6"/>
  <c r="W112" i="6" s="1"/>
  <c r="S112" i="6"/>
  <c r="V112" i="6" s="1"/>
  <c r="R112" i="6"/>
  <c r="U112" i="6" s="1"/>
  <c r="Z80" i="6"/>
  <c r="T80" i="6"/>
  <c r="W80" i="6" s="1"/>
  <c r="S80" i="6"/>
  <c r="V80" i="6" s="1"/>
  <c r="R80" i="6"/>
  <c r="U80" i="6" s="1"/>
  <c r="Z144" i="6"/>
  <c r="V144" i="6"/>
  <c r="R144" i="6"/>
  <c r="Z172" i="6"/>
  <c r="T172" i="6"/>
  <c r="W172" i="6" s="1"/>
  <c r="S172" i="6"/>
  <c r="V172" i="6" s="1"/>
  <c r="R172" i="6"/>
  <c r="U172" i="6" s="1"/>
  <c r="Z140" i="6"/>
  <c r="T140" i="6"/>
  <c r="W140" i="6" s="1"/>
  <c r="S140" i="6"/>
  <c r="V140" i="6" s="1"/>
  <c r="R140" i="6"/>
  <c r="U140" i="6" s="1"/>
  <c r="Z167" i="6"/>
  <c r="T167" i="6"/>
  <c r="W167" i="6" s="1"/>
  <c r="S167" i="6"/>
  <c r="V167" i="6" s="1"/>
  <c r="R167" i="6"/>
  <c r="U167" i="6" s="1"/>
  <c r="Z31" i="6"/>
  <c r="T31" i="6"/>
  <c r="W31" i="6" s="1"/>
  <c r="S31" i="6"/>
  <c r="V31" i="6" s="1"/>
  <c r="R31" i="6"/>
  <c r="U31" i="6" s="1"/>
  <c r="Z169" i="6"/>
  <c r="T169" i="6"/>
  <c r="W169" i="6" s="1"/>
  <c r="S169" i="6"/>
  <c r="V169" i="6" s="1"/>
  <c r="R169" i="6"/>
  <c r="U169" i="6" s="1"/>
  <c r="Z152" i="6"/>
  <c r="T152" i="6"/>
  <c r="W152" i="6" s="1"/>
  <c r="S152" i="6"/>
  <c r="V152" i="6" s="1"/>
  <c r="R152" i="6"/>
  <c r="U152" i="6" s="1"/>
  <c r="T100" i="6"/>
  <c r="W100" i="6" s="1"/>
  <c r="S100" i="6"/>
  <c r="V100" i="6" s="1"/>
  <c r="R100" i="6"/>
  <c r="U100" i="6" s="1"/>
  <c r="Z16" i="6"/>
  <c r="T16" i="6"/>
  <c r="W16" i="6" s="1"/>
  <c r="S16" i="6"/>
  <c r="V16" i="6" s="1"/>
  <c r="R16" i="6"/>
  <c r="U16" i="6" s="1"/>
  <c r="Z143" i="6"/>
  <c r="T143" i="6"/>
  <c r="W143" i="6" s="1"/>
  <c r="S143" i="6"/>
  <c r="V143" i="6" s="1"/>
  <c r="R143" i="6"/>
  <c r="U143" i="6" s="1"/>
  <c r="T151" i="6"/>
  <c r="W151" i="6" s="1"/>
  <c r="S151" i="6"/>
  <c r="V151" i="6" s="1"/>
  <c r="R151" i="6"/>
  <c r="U151" i="6" s="1"/>
  <c r="Z158" i="6"/>
  <c r="T158" i="6"/>
  <c r="W158" i="6" s="1"/>
  <c r="S158" i="6"/>
  <c r="V158" i="6" s="1"/>
  <c r="R158" i="6"/>
  <c r="U158" i="6" s="1"/>
  <c r="Z78" i="6"/>
  <c r="T78" i="6"/>
  <c r="W78" i="6" s="1"/>
  <c r="S78" i="6"/>
  <c r="V78" i="6" s="1"/>
  <c r="R78" i="6"/>
  <c r="U78" i="6" s="1"/>
  <c r="Z162" i="6"/>
  <c r="T162" i="6"/>
  <c r="W162" i="6" s="1"/>
  <c r="S162" i="6"/>
  <c r="V162" i="6" s="1"/>
  <c r="R162" i="6"/>
  <c r="U162" i="6" s="1"/>
  <c r="Z70" i="6"/>
  <c r="T70" i="6"/>
  <c r="W70" i="6" s="1"/>
  <c r="S70" i="6"/>
  <c r="V70" i="6" s="1"/>
  <c r="R70" i="6"/>
  <c r="U70" i="6" s="1"/>
  <c r="Z147" i="6"/>
  <c r="T147" i="6"/>
  <c r="W147" i="6" s="1"/>
  <c r="S147" i="6"/>
  <c r="V147" i="6" s="1"/>
  <c r="R147" i="6"/>
  <c r="U147" i="6" s="1"/>
  <c r="Z111" i="6"/>
  <c r="V111" i="6"/>
  <c r="R111" i="6"/>
  <c r="S154" i="6"/>
  <c r="V154" i="6" s="1"/>
  <c r="R154" i="6"/>
  <c r="U154" i="6" s="1"/>
  <c r="V42" i="6"/>
  <c r="Z165" i="6"/>
  <c r="T165" i="6"/>
  <c r="W165" i="6" s="1"/>
  <c r="S165" i="6"/>
  <c r="V165" i="6" s="1"/>
  <c r="R165" i="6"/>
  <c r="U165" i="6" s="1"/>
  <c r="Z51" i="6"/>
  <c r="T51" i="6"/>
  <c r="W51" i="6" s="1"/>
  <c r="S51" i="6"/>
  <c r="V51" i="6" s="1"/>
  <c r="R51" i="6"/>
  <c r="U51" i="6" s="1"/>
  <c r="Z34" i="6"/>
  <c r="T34" i="6"/>
  <c r="W34" i="6" s="1"/>
  <c r="S34" i="6"/>
  <c r="V34" i="6" s="1"/>
  <c r="R34" i="6"/>
  <c r="U34" i="6" s="1"/>
  <c r="Z62" i="6"/>
  <c r="T62" i="6"/>
  <c r="W62" i="6" s="1"/>
  <c r="S62" i="6"/>
  <c r="V62" i="6" s="1"/>
  <c r="R62" i="6"/>
  <c r="U62" i="6" s="1"/>
  <c r="Z52" i="6"/>
  <c r="T52" i="6"/>
  <c r="W52" i="6" s="1"/>
  <c r="S52" i="6"/>
  <c r="V52" i="6" s="1"/>
  <c r="R52" i="6"/>
  <c r="U52" i="6" s="1"/>
  <c r="Z50" i="6"/>
  <c r="T50" i="6"/>
  <c r="W50" i="6" s="1"/>
  <c r="S50" i="6"/>
  <c r="V50" i="6" s="1"/>
  <c r="R50" i="6"/>
  <c r="U50" i="6" s="1"/>
  <c r="Z46" i="6"/>
  <c r="T46" i="6"/>
  <c r="W46" i="6" s="1"/>
  <c r="S46" i="6"/>
  <c r="V46" i="6" s="1"/>
  <c r="R46" i="6"/>
  <c r="U46" i="6" s="1"/>
  <c r="T45" i="6"/>
  <c r="W45" i="6" s="1"/>
  <c r="S45" i="6"/>
  <c r="V45" i="6" s="1"/>
  <c r="R45" i="6"/>
  <c r="U45" i="6" s="1"/>
  <c r="Z69" i="6"/>
  <c r="T69" i="6"/>
  <c r="W69" i="6" s="1"/>
  <c r="S69" i="6"/>
  <c r="V69" i="6" s="1"/>
  <c r="R69" i="6"/>
  <c r="U69" i="6" s="1"/>
  <c r="Z116" i="6"/>
  <c r="T116" i="6"/>
  <c r="W116" i="6" s="1"/>
  <c r="S116" i="6"/>
  <c r="V116" i="6" s="1"/>
  <c r="R116" i="6"/>
  <c r="U116" i="6" s="1"/>
  <c r="T40" i="6"/>
  <c r="W40" i="6" s="1"/>
  <c r="S40" i="6"/>
  <c r="V40" i="6" s="1"/>
  <c r="R40" i="6"/>
  <c r="U40" i="6" s="1"/>
  <c r="Z121" i="6"/>
  <c r="R121" i="6"/>
  <c r="U121" i="6" s="1"/>
  <c r="Z127" i="6"/>
  <c r="T127" i="6"/>
  <c r="W127" i="6" s="1"/>
  <c r="S127" i="6"/>
  <c r="V127" i="6" s="1"/>
  <c r="R127" i="6"/>
  <c r="U127" i="6" s="1"/>
  <c r="T71" i="6"/>
  <c r="W71" i="6" s="1"/>
  <c r="S71" i="6"/>
  <c r="V71" i="6" s="1"/>
  <c r="R71" i="6"/>
  <c r="U71" i="6" s="1"/>
  <c r="Z132" i="6"/>
  <c r="T132" i="6"/>
  <c r="W132" i="6" s="1"/>
  <c r="S132" i="6"/>
  <c r="V132" i="6" s="1"/>
  <c r="R132" i="6"/>
  <c r="U132" i="6" s="1"/>
  <c r="Z84" i="6"/>
  <c r="T84" i="6"/>
  <c r="W84" i="6" s="1"/>
  <c r="S84" i="6"/>
  <c r="V84" i="6" s="1"/>
  <c r="R84" i="6"/>
  <c r="U84" i="6" s="1"/>
  <c r="T73" i="6"/>
  <c r="W73" i="6" s="1"/>
  <c r="S73" i="6"/>
  <c r="V73" i="6" s="1"/>
  <c r="R73" i="6"/>
  <c r="U73" i="6" s="1"/>
  <c r="T74" i="6"/>
  <c r="W74" i="6" s="1"/>
  <c r="S74" i="6"/>
  <c r="V74" i="6" s="1"/>
  <c r="R74" i="6"/>
  <c r="U74" i="6" s="1"/>
  <c r="Z142" i="6"/>
  <c r="T142" i="6"/>
  <c r="W142" i="6" s="1"/>
  <c r="S142" i="6"/>
  <c r="V142" i="6" s="1"/>
  <c r="R142" i="6"/>
  <c r="U142" i="6" s="1"/>
  <c r="Z141" i="6"/>
  <c r="T141" i="6"/>
  <c r="W141" i="6" s="1"/>
  <c r="S141" i="6"/>
  <c r="V141" i="6" s="1"/>
  <c r="R141" i="6"/>
  <c r="U141" i="6" s="1"/>
  <c r="Z44" i="6"/>
  <c r="T44" i="6"/>
  <c r="W44" i="6" s="1"/>
  <c r="S44" i="6"/>
  <c r="V44" i="6" s="1"/>
  <c r="R44" i="6"/>
  <c r="U44" i="6" s="1"/>
  <c r="Z39" i="6"/>
  <c r="T39" i="6"/>
  <c r="W39" i="6" s="1"/>
  <c r="S39" i="6"/>
  <c r="V39" i="6" s="1"/>
  <c r="R39" i="6"/>
  <c r="U39" i="6" s="1"/>
  <c r="Z37" i="6"/>
  <c r="T37" i="6"/>
  <c r="W37" i="6" s="1"/>
  <c r="S37" i="6"/>
  <c r="V37" i="6" s="1"/>
  <c r="R37" i="6"/>
  <c r="U37" i="6" s="1"/>
  <c r="Z108" i="6"/>
  <c r="T108" i="6"/>
  <c r="W108" i="6" s="1"/>
  <c r="S108" i="6"/>
  <c r="V108" i="6" s="1"/>
  <c r="R108" i="6"/>
  <c r="U108" i="6" s="1"/>
  <c r="Z109" i="6"/>
  <c r="T109" i="6"/>
  <c r="W109" i="6" s="1"/>
  <c r="S109" i="6"/>
  <c r="V109" i="6" s="1"/>
  <c r="R109" i="6"/>
  <c r="U109" i="6" s="1"/>
  <c r="Z63" i="6"/>
  <c r="T63" i="6"/>
  <c r="W63" i="6" s="1"/>
  <c r="S63" i="6"/>
  <c r="V63" i="6" s="1"/>
  <c r="R63" i="6"/>
  <c r="U63" i="6" s="1"/>
  <c r="S6" i="6"/>
  <c r="V6" i="6" s="1"/>
  <c r="R6" i="6"/>
  <c r="U6" i="6" s="1"/>
  <c r="Z33" i="6"/>
  <c r="T33" i="6"/>
  <c r="W33" i="6" s="1"/>
  <c r="S33" i="6"/>
  <c r="V33" i="6" s="1"/>
  <c r="R33" i="6"/>
  <c r="U33" i="6" s="1"/>
  <c r="U124" i="6" l="1"/>
</calcChain>
</file>

<file path=xl/comments1.xml><?xml version="1.0" encoding="utf-8"?>
<comments xmlns="http://schemas.openxmlformats.org/spreadsheetml/2006/main">
  <authors>
    <author>August Lindberg</author>
  </authors>
  <commentList>
    <comment ref="Y3" authorId="0" shapeId="0">
      <text>
        <r>
          <rPr>
            <b/>
            <sz val="9"/>
            <color indexed="81"/>
            <rFont val="Tahoma"/>
            <family val="2"/>
          </rPr>
          <t>August Lindberg:</t>
        </r>
        <r>
          <rPr>
            <sz val="9"/>
            <color indexed="81"/>
            <rFont val="Tahoma"/>
            <family val="2"/>
          </rPr>
          <t xml:space="preserve">
Utöver de 500 000 kr per verk ska en säkerhet på 500 000 kr ställas innan tillståndet tas i anspråk. De 500 000 kr per verk ska ställas det tionde, femtonde och tjugonde året efter det att tillståndet har tagits i anspråk.</t>
        </r>
      </text>
    </comment>
    <comment ref="M4" authorId="0" shapeId="0">
      <text>
        <r>
          <rPr>
            <b/>
            <sz val="9"/>
            <color indexed="81"/>
            <rFont val="Tahoma"/>
            <family val="2"/>
          </rPr>
          <t>August Lindberg:</t>
        </r>
        <r>
          <rPr>
            <sz val="9"/>
            <color indexed="81"/>
            <rFont val="Tahoma"/>
            <family val="2"/>
          </rPr>
          <t xml:space="preserve">
</t>
        </r>
      </text>
    </comment>
    <comment ref="Y4" authorId="0" shapeId="0">
      <text>
        <r>
          <rPr>
            <b/>
            <sz val="9"/>
            <color indexed="81"/>
            <rFont val="Tahoma"/>
            <family val="2"/>
          </rPr>
          <t>August Lindberg:</t>
        </r>
        <r>
          <rPr>
            <sz val="9"/>
            <color indexed="81"/>
            <rFont val="Tahoma"/>
            <family val="2"/>
          </rPr>
          <t xml:space="preserve">
Säkerheten ska sättas om vart femte år uppräknad enligt konsumentprisindex med basåret 2011.</t>
        </r>
      </text>
    </comment>
    <comment ref="Y5" authorId="0" shapeId="0">
      <text>
        <r>
          <rPr>
            <b/>
            <sz val="9"/>
            <color indexed="81"/>
            <rFont val="Tahoma"/>
            <family val="2"/>
          </rPr>
          <t>August Lindberg:</t>
        </r>
        <r>
          <rPr>
            <sz val="9"/>
            <color indexed="81"/>
            <rFont val="Tahoma"/>
            <family val="2"/>
          </rPr>
          <t xml:space="preserve">
Säkerheten ska ställas med likastora delar tionde femtonde och tjugonde året efter det att tillståndet tagits i anspråk. 
En ytterligare säkerhet på 50 000 kr per verk ska ställas innan tillståndet tas i anspråk. Denna säkerhet ska gälla för tiden från det att tilståndet tagits i anspråk intill dess vindrkaftparken i sin helhet tagits i drift. </t>
        </r>
      </text>
    </comment>
    <comment ref="X8" authorId="0" shapeId="0">
      <text>
        <r>
          <rPr>
            <b/>
            <sz val="9"/>
            <color indexed="81"/>
            <rFont val="Tahoma"/>
            <family val="2"/>
          </rPr>
          <t>August Lindberg:</t>
        </r>
        <r>
          <rPr>
            <sz val="9"/>
            <color indexed="81"/>
            <rFont val="Tahoma"/>
            <family val="2"/>
          </rPr>
          <t xml:space="preserve">
300 000 kr för verk med tornkonstruktion helt i stål. 400 000 kr för verk med tornkonstruktion innehållande betong.</t>
        </r>
      </text>
    </comment>
    <comment ref="Y8" authorId="0" shapeId="0">
      <text>
        <r>
          <rPr>
            <b/>
            <sz val="9"/>
            <color indexed="81"/>
            <rFont val="Tahoma"/>
            <family val="2"/>
          </rPr>
          <t>August Lindberg:</t>
        </r>
        <r>
          <rPr>
            <sz val="9"/>
            <color indexed="81"/>
            <rFont val="Tahoma"/>
            <family val="2"/>
          </rPr>
          <t xml:space="preserve">
Säkerheten ska ställas med lika stora delar tionde, femtonde och tjugonde året efter det att tillståndet tagits i anspråk.
Innan tillåståndet tas i anspråk ska en säkerhet på totalt 250 000 kr ställas. Denna säkerhet gäller intill dess parken i sin helhet tagits idrift.</t>
        </r>
      </text>
    </comment>
    <comment ref="X14" authorId="0" shapeId="0">
      <text>
        <r>
          <rPr>
            <b/>
            <sz val="9"/>
            <color indexed="81"/>
            <rFont val="Tahoma"/>
            <family val="2"/>
          </rPr>
          <t>August Lindberg:</t>
        </r>
        <r>
          <rPr>
            <sz val="9"/>
            <color indexed="81"/>
            <rFont val="Tahoma"/>
            <family val="2"/>
          </rPr>
          <t xml:space="preserve">
300 000 kr för verk med tornkonstruktion helt i stål. 400 000 kr för verk med tornkonstruktion innehållande betong.</t>
        </r>
      </text>
    </comment>
    <comment ref="Y14" authorId="0" shapeId="0">
      <text>
        <r>
          <rPr>
            <b/>
            <sz val="9"/>
            <color indexed="81"/>
            <rFont val="Tahoma"/>
            <family val="2"/>
          </rPr>
          <t>August Lindberg:</t>
        </r>
        <r>
          <rPr>
            <sz val="9"/>
            <color indexed="81"/>
            <rFont val="Tahoma"/>
            <family val="2"/>
          </rPr>
          <t xml:space="preserve">
Säkerheten ska ställas med likastora delar tionde femtonde och tjugonde året efter det att tillståndet tagits i anspråk. 
En ytterligare säkerhet på 250 000 kr för hela parken ska ställas innan tillståndet tas i anspråk. Denna säkerhet ska gälla för tiden från det att tilståndet tagits i anspråk intill dess vindrkaftparken i sin helhet tagits i drift. </t>
        </r>
      </text>
    </comment>
    <comment ref="Y17" authorId="0" shapeId="0">
      <text>
        <r>
          <rPr>
            <b/>
            <sz val="9"/>
            <color indexed="81"/>
            <rFont val="Tahoma"/>
            <family val="2"/>
          </rPr>
          <t>August Lindberg:</t>
        </r>
        <r>
          <rPr>
            <sz val="9"/>
            <color indexed="81"/>
            <rFont val="Tahoma"/>
            <family val="2"/>
          </rPr>
          <t xml:space="preserve">
Innan ett verk tas i bruk ska en säkerhet på 300 000 kr ställas för verket. Med start det elfte året efter idrifttagandet av respektive verk ska även en säkerhet på 100 000 kr per verk ställas årligen i 10 år.</t>
        </r>
      </text>
    </comment>
    <comment ref="Y19" authorId="0" shapeId="0">
      <text>
        <r>
          <rPr>
            <b/>
            <sz val="9"/>
            <color indexed="81"/>
            <rFont val="Tahoma"/>
            <family val="2"/>
          </rPr>
          <t>August Lindberg:</t>
        </r>
        <r>
          <rPr>
            <sz val="9"/>
            <color indexed="81"/>
            <rFont val="Tahoma"/>
            <family val="2"/>
          </rPr>
          <t xml:space="preserve">
En första avsättning, av 75 000 kr per vindkraftverk, ska ske innan anläggning påbörjas. Den initiala avsättningen får dock ske i omgångar inför respektive byggetapp av anläggningen. Ytterligare avsättningar ska därefter ske fem år efter byggnation med 75 000 kr per vindkraftverk och tio år efter det att tillståndet först togs i anspråk med 150 000 kr per vindkraftverk. Säkerheten ska i samband med avsättningar samt därefter vart femte år uppräknas enligt 
konsumentprisindex, med basåret 2012. </t>
        </r>
      </text>
    </comment>
    <comment ref="Y25" authorId="0" shapeId="0">
      <text>
        <r>
          <rPr>
            <b/>
            <sz val="9"/>
            <color indexed="81"/>
            <rFont val="Tahoma"/>
            <family val="2"/>
          </rPr>
          <t>August Lindberg:</t>
        </r>
        <r>
          <rPr>
            <sz val="9"/>
            <color indexed="81"/>
            <rFont val="Tahoma"/>
            <family val="2"/>
          </rPr>
          <t xml:space="preserve">
Säkerheten ska ställas med likastora delar tionde femtonde och tjugonde året efter det att tillståndet tagits i anspråk. 
En ytterligare säkerhet på 200 000 kr för hela parken ska ställas innan tillståndet tas i anspråk. Denna säkerhet ska gälla för tiden från det att tilståndet tagits i anspråk intill dess vindrkaftparken i sin helhet tagits i drift. </t>
        </r>
      </text>
    </comment>
    <comment ref="Y149" authorId="0" shapeId="0">
      <text>
        <r>
          <rPr>
            <b/>
            <sz val="9"/>
            <color indexed="81"/>
            <rFont val="Tahoma"/>
            <family val="2"/>
          </rPr>
          <t>August Lindberg:</t>
        </r>
        <r>
          <rPr>
            <sz val="9"/>
            <color indexed="81"/>
            <rFont val="Tahoma"/>
            <family val="2"/>
          </rPr>
          <t xml:space="preserve">
En första avsättning ska göras med 50 000 kr/verk innan tillståndet tas i anspråk. Den återstående delen av säkerheten ska ställas med lika delar tionde, femtonde och tjugonde året efter att tillståndet tagits i anspråk.</t>
        </r>
      </text>
    </comment>
  </commentList>
</comments>
</file>

<file path=xl/sharedStrings.xml><?xml version="1.0" encoding="utf-8"?>
<sst xmlns="http://schemas.openxmlformats.org/spreadsheetml/2006/main" count="1497" uniqueCount="546">
  <si>
    <t>Namn på park</t>
  </si>
  <si>
    <t>Län</t>
  </si>
  <si>
    <t>Antal verk</t>
  </si>
  <si>
    <t>Annan begränsning i tillstånd</t>
  </si>
  <si>
    <t>Örebro</t>
  </si>
  <si>
    <t>Markebäck</t>
  </si>
  <si>
    <t>Kommun</t>
  </si>
  <si>
    <t>Askersund</t>
  </si>
  <si>
    <t>Gärdshyttan</t>
  </si>
  <si>
    <t>Kristinehamn/Degerfors</t>
  </si>
  <si>
    <t>Krontorp</t>
  </si>
  <si>
    <t>27 MW</t>
  </si>
  <si>
    <t>Max totalhöjd (m)</t>
  </si>
  <si>
    <t>Slottsbol</t>
  </si>
  <si>
    <t>Laxå</t>
  </si>
  <si>
    <t>32 MW</t>
  </si>
  <si>
    <t>Max installerad effekt (MW)</t>
  </si>
  <si>
    <t>Laxå/Askersund</t>
  </si>
  <si>
    <t>Laxåskogen</t>
  </si>
  <si>
    <t>Kronoberget</t>
  </si>
  <si>
    <t>Lekeberg</t>
  </si>
  <si>
    <t>Askrsund/Motala</t>
  </si>
  <si>
    <t>Zinkgruvan</t>
  </si>
  <si>
    <t>Myggedalen/Norra hunna</t>
  </si>
  <si>
    <t>5 MW</t>
  </si>
  <si>
    <t>Gotland</t>
  </si>
  <si>
    <t>Näsudden Väst (repowering)</t>
  </si>
  <si>
    <t>Östergötland</t>
  </si>
  <si>
    <t>Ydre</t>
  </si>
  <si>
    <t xml:space="preserve">Hedingsmåla </t>
  </si>
  <si>
    <t>Grevekulla</t>
  </si>
  <si>
    <t>Norrbotten</t>
  </si>
  <si>
    <t>Piteå</t>
  </si>
  <si>
    <t>Blåsmark</t>
  </si>
  <si>
    <t>Gällivare/Pajala</t>
  </si>
  <si>
    <t>Lehtirova</t>
  </si>
  <si>
    <t>Markbygden, etapp 1</t>
  </si>
  <si>
    <t>Halland</t>
  </si>
  <si>
    <t>Putsered</t>
  </si>
  <si>
    <t>Laholm</t>
  </si>
  <si>
    <t>Tillståndspliktigt pga av direkt anslutning till annan park.</t>
  </si>
  <si>
    <t>Falkenberg</t>
  </si>
  <si>
    <t>Halmstad</t>
  </si>
  <si>
    <t>Örken</t>
  </si>
  <si>
    <t>Björnåsen</t>
  </si>
  <si>
    <t>Hylte/Ljungby/Halmstad</t>
  </si>
  <si>
    <t>Treriksröset</t>
  </si>
  <si>
    <t xml:space="preserve">150 (185 m om radarstyrd hindersbelysning ) </t>
  </si>
  <si>
    <t xml:space="preserve">150 (190 m om radarstyrd hindersbelysning ) </t>
  </si>
  <si>
    <t xml:space="preserve">150 (198 m om radarstyrd hindersbelysning ) </t>
  </si>
  <si>
    <t>Jämtland</t>
  </si>
  <si>
    <t>Strömsund/Östersund</t>
  </si>
  <si>
    <t>Åskälen-Österåsen</t>
  </si>
  <si>
    <t>Härjedalens kommun</t>
  </si>
  <si>
    <t>Ängersjökölen</t>
  </si>
  <si>
    <t>3 MW</t>
  </si>
  <si>
    <t>Bräcke kommun</t>
  </si>
  <si>
    <t>Böcklingberget</t>
  </si>
  <si>
    <t>Östersund</t>
  </si>
  <si>
    <t>Munkflohögen</t>
  </si>
  <si>
    <t>Sandtjärnberget</t>
  </si>
  <si>
    <t>Ragunda/Strömsund</t>
  </si>
  <si>
    <t>Bodhögarna</t>
  </si>
  <si>
    <t>Sikåskälen/Ollebacken</t>
  </si>
  <si>
    <t>Ragunda/Sollefteå</t>
  </si>
  <si>
    <t>Storbrännkullen</t>
  </si>
  <si>
    <t>Sundsvall</t>
  </si>
  <si>
    <t>Nylandsbergen</t>
  </si>
  <si>
    <t>Västernorrland</t>
  </si>
  <si>
    <t>Sollefteå</t>
  </si>
  <si>
    <t>Västvattnet</t>
  </si>
  <si>
    <t>Jenåsen</t>
  </si>
  <si>
    <t>Isbillen-Kullmyran</t>
  </si>
  <si>
    <t>Länsterhöjden</t>
  </si>
  <si>
    <t>Ånge</t>
  </si>
  <si>
    <t xml:space="preserve">Ånge </t>
  </si>
  <si>
    <t>Storflöten</t>
  </si>
  <si>
    <t>Härnösand/kramfors</t>
  </si>
  <si>
    <t>Björnlandhöjden</t>
  </si>
  <si>
    <t xml:space="preserve">Härnösand </t>
  </si>
  <si>
    <t>Lindom</t>
  </si>
  <si>
    <t>Salsjö</t>
  </si>
  <si>
    <t>Timrå/Sundsvall</t>
  </si>
  <si>
    <t>Stor-Skälsjön</t>
  </si>
  <si>
    <t>169-208</t>
  </si>
  <si>
    <t>Åndberget</t>
  </si>
  <si>
    <t>Örnsköldsvik</t>
  </si>
  <si>
    <t>Bursjöliden</t>
  </si>
  <si>
    <t>Kramfors</t>
  </si>
  <si>
    <t>Storhöjden</t>
  </si>
  <si>
    <t>Härnösand/Timrå</t>
  </si>
  <si>
    <t>Hästkullen</t>
  </si>
  <si>
    <t>Härnösand</t>
  </si>
  <si>
    <t>Sollefteå/strömsund</t>
  </si>
  <si>
    <t>Stamåsen</t>
  </si>
  <si>
    <t>Fanbyn</t>
  </si>
  <si>
    <t>Solberg</t>
  </si>
  <si>
    <t>Holmsjöåsen</t>
  </si>
  <si>
    <t>Långåsen</t>
  </si>
  <si>
    <t>Blackfjället</t>
  </si>
  <si>
    <t>Blodrotberget</t>
  </si>
  <si>
    <t>Brattmyrliden</t>
  </si>
  <si>
    <t>Åliden</t>
  </si>
  <si>
    <t>Hocksjön</t>
  </si>
  <si>
    <t>Grönmyrberget</t>
  </si>
  <si>
    <t>Västerbotten</t>
  </si>
  <si>
    <t>Skellefteå</t>
  </si>
  <si>
    <t>Fjällboheden</t>
  </si>
  <si>
    <t>Åsele</t>
  </si>
  <si>
    <t>Umeå</t>
  </si>
  <si>
    <t>Täfteå</t>
  </si>
  <si>
    <t>Gävleborg</t>
  </si>
  <si>
    <t>Ljusdal</t>
  </si>
  <si>
    <t>Riberget</t>
  </si>
  <si>
    <t>Gävle</t>
  </si>
  <si>
    <t>Hittsjön</t>
  </si>
  <si>
    <t>Tandsjö</t>
  </si>
  <si>
    <t>Bollnäs/Söderhamn</t>
  </si>
  <si>
    <t>Kvissjaberget</t>
  </si>
  <si>
    <t>Ockelbo/Bollnäs</t>
  </si>
  <si>
    <t>Dalarna</t>
  </si>
  <si>
    <t>Falun</t>
  </si>
  <si>
    <t>Svartnäsområdet</t>
  </si>
  <si>
    <t>Malung/Sälen/Torsby</t>
  </si>
  <si>
    <t>Stöllsäterberget</t>
  </si>
  <si>
    <t>Skallberget/utterberget</t>
  </si>
  <si>
    <t>Avesta</t>
  </si>
  <si>
    <t>Ludvika</t>
  </si>
  <si>
    <t>Baddoberget</t>
  </si>
  <si>
    <t>Kronobergs län</t>
  </si>
  <si>
    <t>Växjö</t>
  </si>
  <si>
    <t>Furuby</t>
  </si>
  <si>
    <t>Uppvidinge</t>
  </si>
  <si>
    <t>Alvesta</t>
  </si>
  <si>
    <t>Ljungby</t>
  </si>
  <si>
    <t>Medgivande för vissa verk krävs av flygplats</t>
  </si>
  <si>
    <t>Radarstyrd hindersbelysning begränsar höjden</t>
  </si>
  <si>
    <t>55 MW</t>
  </si>
  <si>
    <t>3MW/verk</t>
  </si>
  <si>
    <t>200 MW</t>
  </si>
  <si>
    <t>36 MW</t>
  </si>
  <si>
    <t>3 MW/verk</t>
  </si>
  <si>
    <t>3,5 MW/verk</t>
  </si>
  <si>
    <t>12 MW</t>
  </si>
  <si>
    <t>Jönköping</t>
  </si>
  <si>
    <t>Lyckås</t>
  </si>
  <si>
    <t>Aneby</t>
  </si>
  <si>
    <t>Älgön/Boda/Gullhult/Kransås</t>
  </si>
  <si>
    <t>Mullsjö</t>
  </si>
  <si>
    <t>Ryfors</t>
  </si>
  <si>
    <t>Aneby och Jönköping</t>
  </si>
  <si>
    <t>Haddarp/Holkenstorp/Knohult m.fl.</t>
  </si>
  <si>
    <t>Nässjö</t>
  </si>
  <si>
    <t>Almesåkra/Almesåkra-Packebo</t>
  </si>
  <si>
    <t>Vetlanda</t>
  </si>
  <si>
    <t>Slageryd</t>
  </si>
  <si>
    <t>Habo</t>
  </si>
  <si>
    <t>Hornamossen</t>
  </si>
  <si>
    <t>Sötterfällan</t>
  </si>
  <si>
    <t>Värmland</t>
  </si>
  <si>
    <t>Årjäng</t>
  </si>
  <si>
    <t>Årjäng NV etapp 2</t>
  </si>
  <si>
    <t>Kristinehamn</t>
  </si>
  <si>
    <t>Bäckhammar norra</t>
  </si>
  <si>
    <t>42 MW</t>
  </si>
  <si>
    <t>Bäckhammar södra</t>
  </si>
  <si>
    <t>15 MW</t>
  </si>
  <si>
    <t>Sunne</t>
  </si>
  <si>
    <t>Häjsberget/Länsmansberget</t>
  </si>
  <si>
    <t>58,5 MW</t>
  </si>
  <si>
    <t>Begränsning av höjd p.g.a. MSA-yta för Karlstad flygplats</t>
  </si>
  <si>
    <t>24 MW</t>
  </si>
  <si>
    <t>Långmarken</t>
  </si>
  <si>
    <t>Säffle</t>
  </si>
  <si>
    <t>Sjönnebol</t>
  </si>
  <si>
    <t>Ölme</t>
  </si>
  <si>
    <t>40 MW</t>
  </si>
  <si>
    <t>Hökhult</t>
  </si>
  <si>
    <t>Västra Götaland</t>
  </si>
  <si>
    <t>Munkedal</t>
  </si>
  <si>
    <t>Askelätt/Brattön/Hede-Sandåker m.fl.</t>
  </si>
  <si>
    <t>Tanum</t>
  </si>
  <si>
    <t>Lursäng</t>
  </si>
  <si>
    <t>10 MW</t>
  </si>
  <si>
    <t>Tanums-Tågeröd/Oppen</t>
  </si>
  <si>
    <t>Tormoseröd</t>
  </si>
  <si>
    <t>Dals-Ed och Färgelanda</t>
  </si>
  <si>
    <t>Holmevattnet</t>
  </si>
  <si>
    <t>Lerum</t>
  </si>
  <si>
    <t>Öijared</t>
  </si>
  <si>
    <t>18 MW</t>
  </si>
  <si>
    <t>Tranemo och Gislaved</t>
  </si>
  <si>
    <t>Grimsås</t>
  </si>
  <si>
    <t>Bengtsfors</t>
  </si>
  <si>
    <t>Bäcken</t>
  </si>
  <si>
    <t>Mellerud</t>
  </si>
  <si>
    <t>Ränsliden</t>
  </si>
  <si>
    <t>Lilla Edet</t>
  </si>
  <si>
    <t>Högen</t>
  </si>
  <si>
    <t>Töreboda</t>
  </si>
  <si>
    <t>Fägremo</t>
  </si>
  <si>
    <t>Prövotid om skyddsåtgärder fåglar/fladdermöss</t>
  </si>
  <si>
    <t>Slätte</t>
  </si>
  <si>
    <t>Prövotid om hinderbelysning</t>
  </si>
  <si>
    <t>Fimmerstad</t>
  </si>
  <si>
    <t>11,5 MW</t>
  </si>
  <si>
    <t>Lysekil</t>
  </si>
  <si>
    <t>Djupedal/Lyse-Hogen m.fl. Preems raffinaderi</t>
  </si>
  <si>
    <t>Strömstad</t>
  </si>
  <si>
    <t>Femstenaberg</t>
  </si>
  <si>
    <t>Borås</t>
  </si>
  <si>
    <t>Rångedala Holmen</t>
  </si>
  <si>
    <t>Frivillig tillståndsansökan</t>
  </si>
  <si>
    <t>Våssberg</t>
  </si>
  <si>
    <t>Rångedala-Gravryd</t>
  </si>
  <si>
    <t>Ulricehamn</t>
  </si>
  <si>
    <t>Timmele</t>
  </si>
  <si>
    <t>Åmål</t>
  </si>
  <si>
    <t>Fröskog</t>
  </si>
  <si>
    <t>Skövde</t>
  </si>
  <si>
    <t>Sparresäter</t>
  </si>
  <si>
    <t>6 MW</t>
  </si>
  <si>
    <t>Tidaholm</t>
  </si>
  <si>
    <t>Dimbo/Dimboholm</t>
  </si>
  <si>
    <t xml:space="preserve">Ev. begränsning av användning av ett verk </t>
  </si>
  <si>
    <t>Kymbo/Hångsdala m.fl.</t>
  </si>
  <si>
    <t>Falköping</t>
  </si>
  <si>
    <t>Yllestad</t>
  </si>
  <si>
    <t>Göteve</t>
  </si>
  <si>
    <t>9 MW</t>
  </si>
  <si>
    <t>Rosenskog</t>
  </si>
  <si>
    <t>Orreholmen</t>
  </si>
  <si>
    <t>Hjo</t>
  </si>
  <si>
    <t>Hjo Fågelås</t>
  </si>
  <si>
    <t>Munkedal och Lysekil</t>
  </si>
  <si>
    <t>Kalmar</t>
  </si>
  <si>
    <t>Österhultsmåla</t>
  </si>
  <si>
    <t>Oskarshamn</t>
  </si>
  <si>
    <t>Bjälebo</t>
  </si>
  <si>
    <t>Nybro</t>
  </si>
  <si>
    <t>Gårdsryd</t>
  </si>
  <si>
    <t>39 MW</t>
  </si>
  <si>
    <t>Krav på avstängning under vissa förhållanden.</t>
  </si>
  <si>
    <t>Bottorp/Hagby</t>
  </si>
  <si>
    <t>7,2 MW</t>
  </si>
  <si>
    <t>Sörvik</t>
  </si>
  <si>
    <t>Vimmerby</t>
  </si>
  <si>
    <t>Vennebjörke</t>
  </si>
  <si>
    <t>90 MW</t>
  </si>
  <si>
    <t>27,5 MW</t>
  </si>
  <si>
    <t>5MW/verk</t>
  </si>
  <si>
    <t>176 MW</t>
  </si>
  <si>
    <t>100 MW</t>
  </si>
  <si>
    <t>4 MW/verk</t>
  </si>
  <si>
    <t>9,95 MW</t>
  </si>
  <si>
    <t>115 MW</t>
  </si>
  <si>
    <t>Delvis uppförd, men ej i drift</t>
  </si>
  <si>
    <t>Pga av restriktioner i beslutet kommer de troligtvis bara att få in 70 verk</t>
  </si>
  <si>
    <t xml:space="preserve">Prövotid om kulturvärdesområden. </t>
  </si>
  <si>
    <t>Avstängning under vissa förhållanden p.g.a. skaderisk påfladdermöss</t>
  </si>
  <si>
    <t>Avstängning under vissa förhållanden p.g.a. skaderisk på fladdermöss</t>
  </si>
  <si>
    <t>Gränsvärde på lågfrekvent buller. Avstängning under vissa förhållanden p.g.a. skaderisk på fladdermöss</t>
  </si>
  <si>
    <t>Får ej tas i anspråk förrän projekt Skuruberget återkallats/upphört att gälla (oklart hur det är med detta projekt)</t>
  </si>
  <si>
    <t>Gränsvärde lågfrekvent buller</t>
  </si>
  <si>
    <t>Gränsvärde på lågfrekvent buller. Villkor om synkoronisering av hinderbelysningen. Avstängning under vissa förhållanden p.g.a. skaderisk på fladdermöss</t>
  </si>
  <si>
    <t>Gränsvärde på lågfrekvent buller</t>
  </si>
  <si>
    <t>Synkronisering av hindersbelysning. Krav på avstängning nattetid under vissa förhållanden</t>
  </si>
  <si>
    <t>Synkronisering av hindersbelysning</t>
  </si>
  <si>
    <t xml:space="preserve">Krav på avstängning under vissa förhållanden. </t>
  </si>
  <si>
    <t>2,5 MW/verk</t>
  </si>
  <si>
    <t>Skåne</t>
  </si>
  <si>
    <t>Eslöv</t>
  </si>
  <si>
    <t>Ystad</t>
  </si>
  <si>
    <t>Synkron hindersbelysning</t>
  </si>
  <si>
    <t>Kristianstad</t>
  </si>
  <si>
    <t>Rotorbladen ska vara stilla vid 5 m/s eller lägre under sommar+dagtid</t>
  </si>
  <si>
    <t>150m totalhöjd för  6 st av verken</t>
  </si>
  <si>
    <t>Synkron hindersbelysning villkorat på många parker i Västernorrland</t>
  </si>
  <si>
    <t>Alingsås</t>
  </si>
  <si>
    <t>Rödene</t>
  </si>
  <si>
    <t>x</t>
  </si>
  <si>
    <t>Projektägare</t>
  </si>
  <si>
    <t>E.ON Vind Sverige AB</t>
  </si>
  <si>
    <t>Rabbalshede Kraft AB</t>
  </si>
  <si>
    <t>SCA Energy AB</t>
  </si>
  <si>
    <t>Kabeko kraft AB</t>
  </si>
  <si>
    <t>VKS Vindkraft Sverige AB</t>
  </si>
  <si>
    <t>Nordex Sverige AB</t>
  </si>
  <si>
    <t>WPD Scandinavia AB</t>
  </si>
  <si>
    <t>Scanergy Wind AB</t>
  </si>
  <si>
    <t>Bjälebo Vindkraft AB</t>
  </si>
  <si>
    <t>Statkraft Södra Vindkraft AB, Triventus AB</t>
  </si>
  <si>
    <t>HS Kraft AB</t>
  </si>
  <si>
    <t>Vindkraft-Gruppen</t>
  </si>
  <si>
    <t>Gamesa Energy Sweden AB</t>
  </si>
  <si>
    <t>Tylevind AB</t>
  </si>
  <si>
    <t>Eolus Vind AB</t>
  </si>
  <si>
    <t>Vindpark Tönsen</t>
  </si>
  <si>
    <t>OX2</t>
  </si>
  <si>
    <t>Arise Windpower AB</t>
  </si>
  <si>
    <t>Triventus AB</t>
  </si>
  <si>
    <t>Agrivind AB</t>
  </si>
  <si>
    <t>Bergvik Skog AB</t>
  </si>
  <si>
    <t>Samkraft AB</t>
  </si>
  <si>
    <t>Nordisk Vindkraft</t>
  </si>
  <si>
    <t>Statkraft Södra Vindkraft AB</t>
  </si>
  <si>
    <t>Triventus WindPower</t>
  </si>
  <si>
    <t>Ölme Vindkraft AB</t>
  </si>
  <si>
    <t>Stena Renewable Energy AB</t>
  </si>
  <si>
    <t>Triventus Wind Power</t>
  </si>
  <si>
    <t>Vindpark Högkölen</t>
  </si>
  <si>
    <t>Bergvind Lingbo</t>
  </si>
  <si>
    <t>Markbygden Vind AB</t>
  </si>
  <si>
    <t>Väktaren Vind AB</t>
  </si>
  <si>
    <t>Statkraft SCA Vind AB</t>
  </si>
  <si>
    <t>NordanVind vindkraft AB</t>
  </si>
  <si>
    <t>Vasa Vind AB</t>
  </si>
  <si>
    <t>Tanum Vindkraft AB</t>
  </si>
  <si>
    <t>Tormoseröd Vindpark AB</t>
  </si>
  <si>
    <t>Elnätsområde</t>
  </si>
  <si>
    <t>Timrå Vind AB</t>
  </si>
  <si>
    <t>Kraftö AB</t>
  </si>
  <si>
    <t>Töreboda Vind AB</t>
  </si>
  <si>
    <t>http://vindin.org/wp-content/uploads/2014/11/VindIn-AB_Tillst%C3%A5nd-till-vindkraft-Ivarsboda-Gryssj%C3%B6n.pdf</t>
  </si>
  <si>
    <t>Tvinnesheda-Badeboda</t>
  </si>
  <si>
    <t>Tranås Energi Elförsörjning AB</t>
  </si>
  <si>
    <t>Veddige Vindkraft AB</t>
  </si>
  <si>
    <t>Turinge Energi</t>
  </si>
  <si>
    <t>Holmen energi AB</t>
  </si>
  <si>
    <t>http://www.nordiskvindkraft.se/media/52127/Rodene%20MPD%20beslut%2020160608%20-%20Kopia.pdf</t>
  </si>
  <si>
    <t>Grönhult</t>
  </si>
  <si>
    <t>Hornmyran</t>
  </si>
  <si>
    <t>Vattenfall</t>
  </si>
  <si>
    <t>Valdemarsvik</t>
  </si>
  <si>
    <t>Skönero Vind</t>
  </si>
  <si>
    <t>Överklagat</t>
  </si>
  <si>
    <t>Markbygden, etapp 2</t>
  </si>
  <si>
    <t>Blåbergsliden</t>
  </si>
  <si>
    <t>Ljusvattnet</t>
  </si>
  <si>
    <t>Jämtkraft</t>
  </si>
  <si>
    <t>Skönero</t>
  </si>
  <si>
    <t>Säkerthet för återställandeåtgärder</t>
  </si>
  <si>
    <t>Speciella villkor i tillståndet</t>
  </si>
  <si>
    <t>Tillståndets giltlighet</t>
  </si>
  <si>
    <t>Datum för beslut</t>
  </si>
  <si>
    <t>Utredningskrav i villkoren?</t>
  </si>
  <si>
    <t>Beräknad produktion i GWh/år</t>
  </si>
  <si>
    <t>Wallenstam Vindkraft Öijared AB</t>
  </si>
  <si>
    <t>Igångsättningstid</t>
  </si>
  <si>
    <t>5 år</t>
  </si>
  <si>
    <t>Sucessiv avsättning</t>
  </si>
  <si>
    <t>nej</t>
  </si>
  <si>
    <t>Vindenergi i Badene AB</t>
  </si>
  <si>
    <t>ja</t>
  </si>
  <si>
    <t>Gamesa Energy AB</t>
  </si>
  <si>
    <t>35 år</t>
  </si>
  <si>
    <t>750 00 kr</t>
  </si>
  <si>
    <t xml:space="preserve">   </t>
  </si>
  <si>
    <t>Vattenfall Vindkraft Sverige AB</t>
  </si>
  <si>
    <t xml:space="preserve">U1: Utreda behovet av skyddsåtgärder och skyddsavstånd för att säkerställa att områdets hydrologiska förutsättningar inte förändras på ett sådant sätt att påverkan på växt- och djurlivet blir annat än obetydlig samt för att begränsa skada på områdets kultur- och övriga naturvärden. 
U2: Utreda förekomsten av samt behovet av skyddsåtgärder för fladdermöss. </t>
  </si>
  <si>
    <t>5. Får inte placeras så att befintliga radiolänkstråk störs.</t>
  </si>
  <si>
    <t xml:space="preserve">4 MW/verk </t>
  </si>
  <si>
    <t>9. Vindkraftverk får inte placeras närmare kända häckningsplatser för smålom än 500 m.</t>
  </si>
  <si>
    <t>Prästlönetillgångar i Västrås stift</t>
  </si>
  <si>
    <t xml:space="preserve">ja </t>
  </si>
  <si>
    <t>U1. Utreda behovet av samt förutsättningar för hindermarkeringar som endast tänds när flygtrafik närmar sig. 
U2. Utreda förutsättningar för synkroniserad hinderbelysning.</t>
  </si>
  <si>
    <t>I villkor 2 i tillståndet listas 8 begränsningar som gäller inom projektområdet.</t>
  </si>
  <si>
    <t>6 MW/verk</t>
  </si>
  <si>
    <t>U1: Bolaget ska utreda behovet av samt förutsättningar för att ha hindermarkeringar som endast tänds när flygtrafik närmar sig.</t>
  </si>
  <si>
    <t>300000 kr (ej hybridtorn)/400 000 kr (hybridtorn)</t>
  </si>
  <si>
    <t>60-80 GWh/år</t>
  </si>
  <si>
    <t xml:space="preserve">4MW/verk </t>
  </si>
  <si>
    <t>6. Vindkraften ska stängas av när medelvindhastigheten under 10 minuter är lägre än 5 m/s vid verkens nav. Detta gäller från en timme före solnedgång till en timme efter soluppgång under perioden fr.o.m. den 15 juli t.o.m. den 30 september.</t>
  </si>
  <si>
    <t>210 GWh/år</t>
  </si>
  <si>
    <t xml:space="preserve">3 MW/verk </t>
  </si>
  <si>
    <t>Ängersjökölen vindkraft</t>
  </si>
  <si>
    <t xml:space="preserve">Daehlie kraft AB </t>
  </si>
  <si>
    <t>360 000 kr/ 400 000 kr</t>
  </si>
  <si>
    <t>Påverkan på rennäringen ska kartläggas.</t>
  </si>
  <si>
    <t>800 GWh/år</t>
  </si>
  <si>
    <t>309 000 kr/400 000 kr</t>
  </si>
  <si>
    <t>Ej angivet</t>
  </si>
  <si>
    <t>300 000 kr/400 000 kr</t>
  </si>
  <si>
    <t>U1. Bolaget ska ge förslag til kompensationsåtgärder och slutliga villkor för att minimera störningar på rennäringen.
U2. Påverkan på rovfågel under anläggnings- och driftfas ska kartläggas.</t>
  </si>
  <si>
    <t>3 år</t>
  </si>
  <si>
    <t>U1. Påverkan på rennäringen under anläggnings- och driftfas ska kartläggas.
U2. Påverkan på rovfågel under anläggnings- och driftfas ska kartläggas.</t>
  </si>
  <si>
    <t>Krokums kommun</t>
  </si>
  <si>
    <t>Tornäs</t>
  </si>
  <si>
    <t>TG1 Kraft AB</t>
  </si>
  <si>
    <t>Strömsunds kommun</t>
  </si>
  <si>
    <t>GR Vind AB</t>
  </si>
  <si>
    <t>34 MW</t>
  </si>
  <si>
    <t>25 MW</t>
  </si>
  <si>
    <t>8. För att minska risken för skada på fladdermöss ska vindkraftverken stängas av när medelvindhastigehen under 10 minuter är lgäre än 5 m/s vid verkens nav. Detta gäller från solnedgång till soluppgång under perioden 15 juli till 30 september.</t>
  </si>
  <si>
    <t>VindIn AB</t>
  </si>
  <si>
    <t>85 GWh/år</t>
  </si>
  <si>
    <t>80 GWh/år</t>
  </si>
  <si>
    <t>POG International AB</t>
  </si>
  <si>
    <t>750 000 kr/1 200 000 kr</t>
  </si>
  <si>
    <t>11. Möjligheten att installera behovsbaserad hindersbelysning ska utredas i samråd med tillsynsmyndigheten.</t>
  </si>
  <si>
    <t>Under perioden 15 juli till 30 september när medelvindstyrkan under 10 minuter är mindre än 5 m/s vid verkets nav, ska vindkraftverkens rotor stå stilla.</t>
  </si>
  <si>
    <t>Gothia Vind AB</t>
  </si>
  <si>
    <t>11. Frågan om behovsstyrd hinderbelysning delegeras till tillsynsmyndigheten.</t>
  </si>
  <si>
    <t>RM Wind AB</t>
  </si>
  <si>
    <t>RGP Vindkraftprojekt AB</t>
  </si>
  <si>
    <t>Vimmerby Energi &amp; Miljö AB</t>
  </si>
  <si>
    <t xml:space="preserve">Värnanäs </t>
  </si>
  <si>
    <t xml:space="preserve">ca 15,77 </t>
  </si>
  <si>
    <t xml:space="preserve">ca 31,53 </t>
  </si>
  <si>
    <t xml:space="preserve">3MW/verk </t>
  </si>
  <si>
    <t>02 Vindkompaniet AB</t>
  </si>
  <si>
    <t xml:space="preserve">10. Vindkraftverk får inte uppföras närmare än tre kilometer från en specifierad boplats för kungsörn. Anläggningsarbeten samt transporter under anläggningsfasen får inte ske inom en kilameters avstånd från samma boplats mellan den 1 februari till den 31 maj.
11. Trasformatorer på luftledningar ska utformas så att det inte föreligger risk för så kallad "el-död" för fåglar. </t>
  </si>
  <si>
    <t>A. Bolaget ska utreda hur hur verksamheten påverkar renskötselanläggningen vid Nytorp.
B. Bolaget ska utreda hur verksamheten påverkar en flyttled för renar som passerar området.</t>
  </si>
  <si>
    <t>U1. Bolaget ska utreda hur verksamheten påverkar det rörliga friluftslivet i trakten.
U2. Bolaget ska utreda hur påverkan på fladdermöss kan minimeras.</t>
  </si>
  <si>
    <t xml:space="preserve">6 MW </t>
  </si>
  <si>
    <t>Slitevind AB</t>
  </si>
  <si>
    <t>Borlunda Kraft AB</t>
  </si>
  <si>
    <t>17. Nybyggnation av väg och anläggning av verksplatser får inte ske inom 1 km från identifierade lekplatser med två eller flera spelande orrtuppar mellan 1 mars till 15 juni.</t>
  </si>
  <si>
    <t>Bixia Byggvind AB</t>
  </si>
  <si>
    <t>U1. Omfattinngen av rovfåglar som kolliderar med vindkraftverken ska undersökas.</t>
  </si>
  <si>
    <t>Långmarken Vindkraft AB</t>
  </si>
  <si>
    <t>80-100</t>
  </si>
  <si>
    <t>11. Innan markarbeten påbörjas ska en arkeologisk utredning utföras för att säkerställa att erforderlig hänsyn kan tas till fornlämningar och övriga kulturlämningar.</t>
  </si>
  <si>
    <t>3. Vindkraftverk får inte uppföras närmare än 1 km från befintliga boplatser för havsörn.</t>
  </si>
  <si>
    <t>4. Vindkraftverk får inte uppföras närmare än 2 km från befintliga boplatser för havsörn.
12. Verken ska vara försedda med utrustning som vid förekomst av is på rotorbladen stänger verken eller reducerar förekomsten av is på dessa.</t>
  </si>
  <si>
    <t>För att minska skada på fladdermöss ska vindkraftverken stängas av när medelvindshastigheten är lägre än 5 m/s. Gäller nattetid från 15 juli till 30 september.</t>
  </si>
  <si>
    <t>60-70</t>
  </si>
  <si>
    <t>Odalholmen AB</t>
  </si>
  <si>
    <t xml:space="preserve">90 MW  </t>
  </si>
  <si>
    <t>U1. Påverkan på rennäringen ska kartläggas.</t>
  </si>
  <si>
    <t>7. Vindkraftverken får inte placeras närmare än 2 km från örnbo.</t>
  </si>
  <si>
    <t>U1. Bolaget ska inkomma med förslag till kompensationsåtgärder och slutliga villkor för att minimera störningar på rennäringen.
U2. Påverkan på rovfågel ska kartläggas.</t>
  </si>
  <si>
    <t>Högland Skog &amp; Kraft AB</t>
  </si>
  <si>
    <t>U1. Påverkan på rennäringen ska kartläggas.
U2. Påverkan på rovfågel ska kartläggas.</t>
  </si>
  <si>
    <t>10. Vindkraftverken får inte placeras närmare än 2 km från örn- eller fjällvråksbon.</t>
  </si>
  <si>
    <t>U1. Bolaget ska inkomma med förslag till kompensationsåtgärder och slutliga villkor för att minimera störningar på rennäringen.</t>
  </si>
  <si>
    <t xml:space="preserve">5. Delområden med naturvärdeklass 1  respektive naturvärdeklass 2, nyckelbiotoper och naturvårdobjekt ska undantas från alla typer av etableringsåtgärder. </t>
  </si>
  <si>
    <t>16. Vindkraftverken får inte placeras närmare än 1,5 km från örnbo.</t>
  </si>
  <si>
    <t xml:space="preserve">5 MW per verk </t>
  </si>
  <si>
    <t>U1. Omfattningen av rovfåglar som kolliderar med verken ska undersökas.</t>
  </si>
  <si>
    <t xml:space="preserve">550 000 kr/1 050 000 kr </t>
  </si>
  <si>
    <t>Ivson Holding AB</t>
  </si>
  <si>
    <t>Borås Energi AB</t>
  </si>
  <si>
    <t>Erikstorp Utveckling AB</t>
  </si>
  <si>
    <t>Anneberg/Hasslekärr m.fl.</t>
  </si>
  <si>
    <t>Lysekils Energi Vind AB</t>
  </si>
  <si>
    <t>Skottfjället</t>
  </si>
  <si>
    <t>8,5 GWh/år per verk</t>
  </si>
  <si>
    <t>150-170</t>
  </si>
  <si>
    <t>7. Vindkraften ska stängas av när medelvindhastigheten under 10 minuter är lägre än 5 m/s vid verkens nav. Detta gäller från en timme före solnedgång till en timme efter soluppgång under perioden fr.o.m. den 15 juli t.o.m. den 30 september.</t>
  </si>
  <si>
    <t>Anläggningen ska, under förutsättning att lagstiftningen tillåter det eller undantag medges,
förses med ett radarbaserat kontrollsystem.
7. Vindkraftverk får inte placeras så att de ger upphov till störningar på befintliga radiolänkstråk som löper genom området.</t>
  </si>
  <si>
    <t>17,5 MW</t>
  </si>
  <si>
    <t>Ockelbo</t>
  </si>
  <si>
    <t>Beslut</t>
  </si>
  <si>
    <t>Anpråk/igångsättning</t>
  </si>
  <si>
    <t>Giltighet</t>
  </si>
  <si>
    <t xml:space="preserve"> </t>
  </si>
  <si>
    <t>Säkerhet/vindkraftverk</t>
  </si>
  <si>
    <t>Klappa</t>
  </si>
  <si>
    <t>Skellefteå Kraft</t>
  </si>
  <si>
    <t>Björnberget</t>
  </si>
  <si>
    <t>Uppdaterad</t>
  </si>
  <si>
    <t>Mönsterås</t>
  </si>
  <si>
    <t>Åby</t>
  </si>
  <si>
    <t>Under perioden fr.o.m. den 15 juli t.o.m. den 30 september, från en timme före solnedgång till en timme efter soluppgång, när medelvindstyrkan under 10 minuter är lägre än 5 m/s vid verkets nav, ska vindkraftverkens rotor stå stilla. Rotorn får därefter tillåtas röra sig först efter att medelvindstyrkan under 10 minuter överstigit 5 m/s.</t>
  </si>
  <si>
    <t>Dimma ner enligt transportstyrelsen riktlinjer</t>
  </si>
  <si>
    <t>Aktuell status</t>
  </si>
  <si>
    <t>Kommer troligen in med ändringsansökan</t>
  </si>
  <si>
    <t>Enviksberget</t>
  </si>
  <si>
    <t>Hedemora</t>
  </si>
  <si>
    <t>Tjärnäs</t>
  </si>
  <si>
    <t>Orrberget/Stensvedberget</t>
  </si>
  <si>
    <t>Dala Vind AB</t>
  </si>
  <si>
    <t>OX2 Wind AB</t>
  </si>
  <si>
    <t>Söker nytt tillstånd</t>
  </si>
  <si>
    <t>Söker ändringstillstånd</t>
  </si>
  <si>
    <t>Velinga vindkraftspark</t>
  </si>
  <si>
    <t>Byggnation pågår</t>
  </si>
  <si>
    <t>Samråd om höjning samt minska till 27 st verk</t>
  </si>
  <si>
    <t>Vindpark StorVrången</t>
  </si>
  <si>
    <t>Samråd om höjning till 175m</t>
  </si>
  <si>
    <t>Tillstånd för höjning under handläggning</t>
  </si>
  <si>
    <t>Nordanstig</t>
  </si>
  <si>
    <t>Vindkraftpark Jättendal</t>
  </si>
  <si>
    <t>16:4 överklagat</t>
  </si>
  <si>
    <t>Kölvallen</t>
  </si>
  <si>
    <t>Ownpower AB</t>
  </si>
  <si>
    <t>N</t>
  </si>
  <si>
    <t>E</t>
  </si>
  <si>
    <t>Bockekulla/Vindpark Ljungbyholm</t>
  </si>
  <si>
    <t>Långerud / Bäckhammar</t>
  </si>
  <si>
    <t>Ivarsboda/Gryssjön / Sävar</t>
  </si>
  <si>
    <t>Fäbodberget Vindkraftpark</t>
  </si>
  <si>
    <t>Hultom/Hemsön / Skuruberget</t>
  </si>
  <si>
    <t>Gemesa</t>
  </si>
  <si>
    <t>Brandserud /Vindpark Kingebol</t>
  </si>
  <si>
    <t>Råmmarehemmet</t>
  </si>
  <si>
    <t>Drifttagning</t>
  </si>
  <si>
    <t>Blaiken etapp 4</t>
  </si>
  <si>
    <t>Gunillaberg</t>
  </si>
  <si>
    <t>Lunna</t>
  </si>
  <si>
    <t>Lyrestad</t>
  </si>
  <si>
    <t>Täppeshuset</t>
  </si>
  <si>
    <t>Vilseberga</t>
  </si>
  <si>
    <t>Blakliden</t>
  </si>
  <si>
    <t>Aldermyrberget</t>
  </si>
  <si>
    <t>Högaliden</t>
  </si>
  <si>
    <t>Kvällåliden</t>
  </si>
  <si>
    <t>Vinliden</t>
  </si>
  <si>
    <t>Vargträsk</t>
  </si>
  <si>
    <t>Duvhällen</t>
  </si>
  <si>
    <t>Målarberget</t>
  </si>
  <si>
    <t>Duvhällen Vindpark AB</t>
  </si>
  <si>
    <t>Eskilstuna</t>
  </si>
  <si>
    <t>Norberg</t>
  </si>
  <si>
    <t>Västmanland</t>
  </si>
  <si>
    <t>Södermanland</t>
  </si>
  <si>
    <t>250 000 stål 500 000 hybrid</t>
  </si>
  <si>
    <t>Fred Olsen</t>
  </si>
  <si>
    <t>Avslag</t>
  </si>
  <si>
    <t>Delar av parken är under byggnation (antal verk är för tillståndet)</t>
  </si>
  <si>
    <t>Info</t>
  </si>
  <si>
    <t>Skellefteå Kraft &amp; Fortum</t>
  </si>
  <si>
    <t>Rabbalshedekraft</t>
  </si>
  <si>
    <t>Storuma</t>
  </si>
  <si>
    <t>Mariestad</t>
  </si>
  <si>
    <t>Höganäs</t>
  </si>
  <si>
    <t>Vadstena</t>
  </si>
  <si>
    <t>Lycksele</t>
  </si>
  <si>
    <t>Uppgift saknas</t>
  </si>
  <si>
    <t>Privatperson</t>
  </si>
  <si>
    <t>Västra Götalandsregionen</t>
  </si>
  <si>
    <t xml:space="preserve">Östavall </t>
  </si>
  <si>
    <t>Örtofta</t>
  </si>
  <si>
    <t xml:space="preserve">Rosenholm </t>
  </si>
  <si>
    <t xml:space="preserve">Boda </t>
  </si>
  <si>
    <t xml:space="preserve">Äspetuna </t>
  </si>
  <si>
    <t xml:space="preserve">Sjöatorp </t>
  </si>
  <si>
    <t>Blädingeås</t>
  </si>
  <si>
    <t xml:space="preserve">Horshaga </t>
  </si>
  <si>
    <t xml:space="preserve">Raftsjöhöjden </t>
  </si>
  <si>
    <t xml:space="preserve">Örum </t>
  </si>
  <si>
    <t>Lyngsåsa</t>
  </si>
  <si>
    <t>Raftsjöhöjden</t>
  </si>
  <si>
    <t>Arkelstorp</t>
  </si>
  <si>
    <t>Borlunda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</si>
</sst>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0\ &quot;kr&quot;;[Red]\-#,##0\ &quot;kr&quot;"/>
    <numFmt numFmtId="164" formatCode="yyyy/mm/dd;@"/>
    <numFmt numFmtId="165" formatCode="#,##0_ ;[Red]\-#,##0\ "/>
  </numFmts>
  <fonts count="7"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6100"/>
      <name val="Calibri"/>
      <family val="2"/>
      <scheme val="minor"/>
    </font>
    <font>
      <sz val="11"/>
      <name val="Calibri"/>
      <family val="2"/>
      <scheme val="minor"/>
    </font>
    <font>
      <sz val="11"/>
      <color rgb="FF454545"/>
      <name val="Tahoma"/>
      <family val="2"/>
    </font>
  </fonts>
  <fills count="5">
    <fill>
      <patternFill patternType="none"/>
    </fill>
    <fill>
      <patternFill patternType="gray125"/>
    </fill>
    <fill>
      <patternFill patternType="solid">
        <fgColor rgb="FFFFFFCC"/>
      </patternFill>
    </fill>
    <fill>
      <patternFill patternType="solid">
        <fgColor rgb="FFFFEB9C"/>
      </patternFill>
    </fill>
    <fill>
      <patternFill patternType="solid">
        <fgColor rgb="FFC6EFCE"/>
      </patternFill>
    </fill>
  </fills>
  <borders count="2">
    <border>
      <left/>
      <right/>
      <top/>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1" fillId="2" borderId="1" applyNumberFormat="0" applyFont="0" applyAlignment="0" applyProtection="0"/>
    <xf numFmtId="0" fontId="5" fillId="3" borderId="0" applyNumberFormat="0" applyBorder="0" applyAlignment="0" applyProtection="0"/>
    <xf numFmtId="0" fontId="4" fillId="4" borderId="0" applyNumberFormat="0" applyBorder="0" applyAlignment="0" applyProtection="0"/>
  </cellStyleXfs>
  <cellXfs count="34">
    <xf numFmtId="0" fontId="0" fillId="0" borderId="0" xfId="0"/>
    <xf numFmtId="0" fontId="0" fillId="0" borderId="0" xfId="0" applyFill="1"/>
    <xf numFmtId="14" fontId="0" fillId="0" borderId="0" xfId="0" applyNumberFormat="1" applyFill="1" applyBorder="1" applyAlignment="1">
      <alignment horizontal="right"/>
    </xf>
    <xf numFmtId="0" fontId="0" fillId="0" borderId="0" xfId="0" applyFill="1" applyBorder="1" applyAlignment="1">
      <alignment horizontal="left"/>
    </xf>
    <xf numFmtId="0" fontId="0" fillId="0" borderId="0" xfId="0" applyFill="1" applyBorder="1" applyAlignment="1">
      <alignment horizontal="right"/>
    </xf>
    <xf numFmtId="6" fontId="0" fillId="0" borderId="0" xfId="0" applyNumberFormat="1" applyFill="1" applyBorder="1" applyAlignment="1">
      <alignment horizontal="right"/>
    </xf>
    <xf numFmtId="164" fontId="0" fillId="0" borderId="0" xfId="0" applyNumberFormat="1" applyFill="1" applyBorder="1" applyAlignment="1">
      <alignment horizontal="right"/>
    </xf>
    <xf numFmtId="165" fontId="0" fillId="0" borderId="0" xfId="0" applyNumberFormat="1" applyFill="1" applyBorder="1" applyAlignment="1">
      <alignment horizontal="right"/>
    </xf>
    <xf numFmtId="1" fontId="0" fillId="0" borderId="0" xfId="0" applyNumberFormat="1" applyFill="1" applyBorder="1" applyAlignment="1">
      <alignment horizontal="right"/>
    </xf>
    <xf numFmtId="0" fontId="0" fillId="0" borderId="0" xfId="0" applyFill="1" applyBorder="1" applyAlignment="1"/>
    <xf numFmtId="0" fontId="0" fillId="0" borderId="0" xfId="0" applyFill="1" applyBorder="1" applyAlignment="1">
      <alignment horizontal="center"/>
    </xf>
    <xf numFmtId="0" fontId="6" fillId="0" borderId="0" xfId="0" applyFont="1" applyFill="1" applyBorder="1" applyAlignment="1"/>
    <xf numFmtId="0" fontId="0" fillId="0" borderId="0" xfId="0" applyFont="1" applyFill="1" applyBorder="1" applyAlignment="1"/>
    <xf numFmtId="0" fontId="0" fillId="0" borderId="0" xfId="0" applyFont="1" applyFill="1" applyBorder="1" applyAlignment="1">
      <alignment horizontal="left"/>
    </xf>
    <xf numFmtId="0" fontId="0" fillId="0" borderId="0" xfId="0" applyFont="1" applyFill="1" applyBorder="1" applyAlignment="1">
      <alignment horizontal="right"/>
    </xf>
    <xf numFmtId="0" fontId="0" fillId="0" borderId="0" xfId="0" applyFont="1" applyFill="1" applyBorder="1" applyAlignment="1">
      <alignment horizontal="center" vertical="center"/>
    </xf>
    <xf numFmtId="0" fontId="4" fillId="0" borderId="0" xfId="3" applyFont="1" applyFill="1" applyBorder="1" applyAlignment="1">
      <alignment horizontal="right"/>
    </xf>
    <xf numFmtId="0" fontId="4" fillId="0" borderId="0" xfId="3" applyFont="1" applyFill="1" applyBorder="1" applyAlignment="1">
      <alignment horizontal="left"/>
    </xf>
    <xf numFmtId="0" fontId="4" fillId="0" borderId="0" xfId="3" applyFont="1" applyFill="1" applyBorder="1" applyAlignment="1">
      <alignment horizontal="left" vertical="center"/>
    </xf>
    <xf numFmtId="0" fontId="4" fillId="0" borderId="0" xfId="3" applyFont="1" applyFill="1" applyBorder="1" applyAlignment="1">
      <alignment horizontal="center" vertical="center"/>
    </xf>
    <xf numFmtId="0" fontId="0" fillId="0" borderId="0" xfId="0" applyFont="1" applyFill="1" applyBorder="1" applyAlignment="1">
      <alignment horizontal="center"/>
    </xf>
    <xf numFmtId="14" fontId="0" fillId="0" borderId="0" xfId="0" applyNumberFormat="1" applyFont="1" applyFill="1" applyBorder="1" applyAlignment="1">
      <alignment horizontal="right"/>
    </xf>
    <xf numFmtId="164" fontId="0" fillId="0" borderId="0" xfId="0" applyNumberFormat="1" applyFont="1" applyFill="1" applyBorder="1" applyAlignment="1">
      <alignment horizontal="right"/>
    </xf>
    <xf numFmtId="1" fontId="0" fillId="0" borderId="0" xfId="0" applyNumberFormat="1" applyFont="1" applyFill="1" applyBorder="1" applyAlignment="1">
      <alignment horizontal="right"/>
    </xf>
    <xf numFmtId="0" fontId="0" fillId="0" borderId="0" xfId="0" applyFont="1" applyFill="1"/>
    <xf numFmtId="6" fontId="0" fillId="0" borderId="0" xfId="0" applyNumberFormat="1" applyFont="1" applyFill="1" applyBorder="1" applyAlignment="1">
      <alignment horizontal="right"/>
    </xf>
    <xf numFmtId="165" fontId="0" fillId="0" borderId="0" xfId="0" applyNumberFormat="1" applyFont="1" applyFill="1" applyBorder="1" applyAlignment="1">
      <alignment horizontal="right"/>
    </xf>
    <xf numFmtId="3" fontId="0" fillId="0" borderId="0" xfId="0" applyNumberFormat="1" applyFont="1" applyFill="1" applyBorder="1" applyAlignment="1">
      <alignment horizontal="right"/>
    </xf>
    <xf numFmtId="0" fontId="1" fillId="0" borderId="0" xfId="1" applyFont="1" applyFill="1" applyBorder="1" applyAlignment="1">
      <alignment horizontal="left"/>
    </xf>
    <xf numFmtId="0" fontId="1" fillId="0" borderId="0" xfId="1" applyFont="1" applyFill="1" applyBorder="1" applyAlignment="1">
      <alignment horizontal="center"/>
    </xf>
    <xf numFmtId="0" fontId="1" fillId="0" borderId="0" xfId="1" applyFont="1" applyFill="1" applyBorder="1" applyAlignment="1">
      <alignment horizontal="right"/>
    </xf>
    <xf numFmtId="0" fontId="1" fillId="0" borderId="0" xfId="1" applyFont="1" applyFill="1" applyBorder="1" applyAlignment="1"/>
    <xf numFmtId="16" fontId="0" fillId="0" borderId="0" xfId="0" applyNumberFormat="1" applyFont="1" applyFill="1" applyBorder="1" applyAlignment="1">
      <alignment horizontal="right"/>
    </xf>
    <xf numFmtId="0" fontId="0" fillId="0" borderId="0" xfId="0" applyNumberFormat="1" applyFont="1" applyFill="1" applyBorder="1" applyAlignment="1">
      <alignment horizontal="right"/>
    </xf>
  </cellXfs>
  <cellStyles count="4">
    <cellStyle name="Anteckning" xfId="1" builtinId="10"/>
    <cellStyle name="Bra" xfId="3" builtinId="26"/>
    <cellStyle name="Neutral" xfId="2" builtinId="28" customBuiltin="1"/>
    <cellStyle name="Normal" xfId="0" builtinId="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276225</xdr:colOff>
      <xdr:row>2</xdr:row>
      <xdr:rowOff>9525</xdr:rowOff>
    </xdr:from>
    <xdr:to>
      <xdr:col>14</xdr:col>
      <xdr:colOff>552450</xdr:colOff>
      <xdr:row>21</xdr:row>
      <xdr:rowOff>15240</xdr:rowOff>
    </xdr:to>
    <xdr:sp macro="" textlink="">
      <xdr:nvSpPr>
        <xdr:cNvPr id="2" name="Rektangel: rundade hörn 1">
          <a:extLst>
            <a:ext uri="{FF2B5EF4-FFF2-40B4-BE49-F238E27FC236}">
              <a16:creationId xmlns:a16="http://schemas.microsoft.com/office/drawing/2014/main" id="{D53B8089-B267-44A7-8926-CBF21B55BA27}"/>
            </a:ext>
          </a:extLst>
        </xdr:cNvPr>
        <xdr:cNvSpPr/>
      </xdr:nvSpPr>
      <xdr:spPr>
        <a:xfrm>
          <a:off x="276225" y="375285"/>
          <a:ext cx="8810625" cy="348043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sv-SE" sz="1800">
              <a:solidFill>
                <a:schemeClr val="lt1"/>
              </a:solidFill>
              <a:effectLst/>
              <a:latin typeface="+mn-lt"/>
              <a:ea typeface="+mn-ea"/>
              <a:cs typeface="+mn-cs"/>
            </a:rPr>
            <a:t>Information om</a:t>
          </a:r>
          <a:r>
            <a:rPr lang="sv-SE" sz="1800" baseline="0">
              <a:solidFill>
                <a:schemeClr val="lt1"/>
              </a:solidFill>
              <a:effectLst/>
              <a:latin typeface="+mn-lt"/>
              <a:ea typeface="+mn-ea"/>
              <a:cs typeface="+mn-cs"/>
            </a:rPr>
            <a:t> sammanställningen av beviljade vindkraftstillstånd</a:t>
          </a:r>
          <a:r>
            <a:rPr lang="sv-SE" sz="1800">
              <a:solidFill>
                <a:schemeClr val="lt1"/>
              </a:solidFill>
              <a:effectLst/>
              <a:latin typeface="+mn-lt"/>
              <a:ea typeface="+mn-ea"/>
              <a:cs typeface="+mn-cs"/>
            </a:rPr>
            <a:t>:</a:t>
          </a:r>
        </a:p>
        <a:p>
          <a:r>
            <a:rPr lang="sv-SE" sz="1100">
              <a:solidFill>
                <a:schemeClr val="lt1"/>
              </a:solidFill>
              <a:effectLst/>
              <a:latin typeface="+mn-lt"/>
              <a:ea typeface="+mn-ea"/>
              <a:cs typeface="+mn-cs"/>
            </a:rPr>
            <a:t>Listan omfattar</a:t>
          </a:r>
          <a:r>
            <a:rPr lang="sv-SE" sz="1100" baseline="0">
              <a:solidFill>
                <a:schemeClr val="lt1"/>
              </a:solidFill>
              <a:effectLst/>
              <a:latin typeface="+mn-lt"/>
              <a:ea typeface="+mn-ea"/>
              <a:cs typeface="+mn-cs"/>
            </a:rPr>
            <a:t> beviljade tillstånd  för landbaserad vindkraft som vunnit laga kraft men som ännu inte har tagits i anspråk.</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lt1"/>
              </a:solidFill>
              <a:effectLst/>
              <a:latin typeface="+mn-lt"/>
              <a:ea typeface="+mn-ea"/>
              <a:cs typeface="+mn-cs"/>
            </a:rPr>
            <a:t>Vindkraftsprojekt som fått tillstånd men som  har överklagats är</a:t>
          </a:r>
          <a:r>
            <a:rPr lang="sv-SE" sz="1100" baseline="0">
              <a:solidFill>
                <a:schemeClr val="lt1"/>
              </a:solidFill>
              <a:effectLst/>
              <a:latin typeface="+mn-lt"/>
              <a:ea typeface="+mn-ea"/>
              <a:cs typeface="+mn-cs"/>
            </a:rPr>
            <a:t> således inte med.</a:t>
          </a:r>
        </a:p>
        <a:p>
          <a:endParaRPr lang="sv-SE" sz="1100">
            <a:solidFill>
              <a:schemeClr val="lt1"/>
            </a:solidFill>
            <a:effectLst/>
            <a:latin typeface="+mn-lt"/>
            <a:ea typeface="+mn-ea"/>
            <a:cs typeface="+mn-cs"/>
          </a:endParaRPr>
        </a:p>
        <a:p>
          <a:r>
            <a:rPr lang="sv-SE" sz="1100">
              <a:solidFill>
                <a:schemeClr val="lt1"/>
              </a:solidFill>
              <a:effectLst/>
              <a:latin typeface="+mn-lt"/>
              <a:ea typeface="+mn-ea"/>
              <a:cs typeface="+mn-cs"/>
            </a:rPr>
            <a:t>Data har samlats in under hösten/vintern 2017. </a:t>
          </a:r>
          <a:r>
            <a:rPr lang="sv-SE" sz="1100" baseline="0">
              <a:solidFill>
                <a:schemeClr val="lt1"/>
              </a:solidFill>
              <a:effectLst/>
              <a:latin typeface="+mn-lt"/>
              <a:ea typeface="+mn-ea"/>
              <a:cs typeface="+mn-cs"/>
            </a:rPr>
            <a:t> Listan kan</a:t>
          </a:r>
          <a:r>
            <a:rPr lang="sv-SE" sz="1100">
              <a:solidFill>
                <a:schemeClr val="lt1"/>
              </a:solidFill>
              <a:effectLst/>
              <a:latin typeface="+mn-lt"/>
              <a:ea typeface="+mn-ea"/>
              <a:cs typeface="+mn-cs"/>
            </a:rPr>
            <a:t> därför sakna projekt som har fått tillstånd efter det att vi </a:t>
          </a:r>
          <a:r>
            <a:rPr lang="sv-SE" sz="1100" baseline="0">
              <a:solidFill>
                <a:schemeClr val="lt1"/>
              </a:solidFill>
              <a:effectLst/>
              <a:latin typeface="+mn-lt"/>
              <a:ea typeface="+mn-ea"/>
              <a:cs typeface="+mn-cs"/>
            </a:rPr>
            <a:t> avslutat insamlingen.</a:t>
          </a:r>
        </a:p>
        <a:p>
          <a:r>
            <a:rPr lang="sv-SE" sz="1100" baseline="0">
              <a:solidFill>
                <a:schemeClr val="lt1"/>
              </a:solidFill>
              <a:effectLst/>
              <a:latin typeface="+mn-lt"/>
              <a:ea typeface="+mn-ea"/>
              <a:cs typeface="+mn-cs"/>
            </a:rPr>
            <a:t>De projekt där byggprocessen har hunnit påbörjas efter insamlingen avslutats men innan publiceringen av listan, kan fås fram genom att använda filtret i kolumn A "info". </a:t>
          </a:r>
        </a:p>
        <a:p>
          <a:endParaRPr lang="sv-SE" sz="1100" baseline="0">
            <a:solidFill>
              <a:schemeClr val="lt1"/>
            </a:solidFill>
            <a:effectLst/>
            <a:latin typeface="+mn-lt"/>
            <a:ea typeface="+mn-ea"/>
            <a:cs typeface="+mn-cs"/>
          </a:endParaRPr>
        </a:p>
        <a:p>
          <a:r>
            <a:rPr lang="sv-SE" sz="1100" baseline="0">
              <a:solidFill>
                <a:schemeClr val="lt1"/>
              </a:solidFill>
              <a:effectLst/>
              <a:latin typeface="+mn-lt"/>
              <a:ea typeface="+mn-ea"/>
              <a:cs typeface="+mn-cs"/>
            </a:rPr>
            <a:t>En ny uppdaterad version av listan kommer att publiceras  senast 2019-03-31.</a:t>
          </a:r>
          <a:endParaRPr lang="sv-SE" sz="1100">
            <a:solidFill>
              <a:schemeClr val="lt1"/>
            </a:solidFill>
            <a:effectLst/>
            <a:latin typeface="+mn-lt"/>
            <a:ea typeface="+mn-ea"/>
            <a:cs typeface="+mn-cs"/>
          </a:endParaRPr>
        </a:p>
        <a:p>
          <a:r>
            <a:rPr lang="sv-SE" sz="1100">
              <a:solidFill>
                <a:schemeClr val="lt1"/>
              </a:solidFill>
              <a:effectLst/>
              <a:latin typeface="+mn-lt"/>
              <a:ea typeface="+mn-ea"/>
              <a:cs typeface="+mn-cs"/>
            </a:rPr>
            <a:t>Uppgifterna som hämtats från tillståndsbesluten  är förenklade i denna sammanställning,  det som står i beslutet är det som gäller</a:t>
          </a:r>
        </a:p>
        <a:p>
          <a:r>
            <a:rPr lang="sv-SE" sz="1100">
              <a:solidFill>
                <a:schemeClr val="lt1"/>
              </a:solidFill>
              <a:effectLst/>
              <a:latin typeface="+mn-lt"/>
              <a:ea typeface="+mn-ea"/>
              <a:cs typeface="+mn-cs"/>
            </a:rPr>
            <a:t>.</a:t>
          </a:r>
        </a:p>
        <a:p>
          <a:r>
            <a:rPr lang="sv-SE" sz="1100">
              <a:solidFill>
                <a:schemeClr val="lt1"/>
              </a:solidFill>
              <a:effectLst/>
              <a:latin typeface="+mn-lt"/>
              <a:ea typeface="+mn-ea"/>
              <a:cs typeface="+mn-cs"/>
            </a:rPr>
            <a:t>Koordinaterna är hämtade från Vindbrukskollen och ger en indikation om var parken ligger. Det kan vara så att ett projekt sträcker sig över flera kommuner eller län men att det i Excel-filen enbart står en.</a:t>
          </a:r>
        </a:p>
        <a:p>
          <a:endParaRPr lang="sv-SE" sz="1100">
            <a:solidFill>
              <a:schemeClr val="lt1"/>
            </a:solidFill>
            <a:effectLst/>
            <a:latin typeface="+mn-lt"/>
            <a:ea typeface="+mn-ea"/>
            <a:cs typeface="+mn-cs"/>
          </a:endParaRPr>
        </a:p>
        <a:p>
          <a:r>
            <a:rPr lang="sv-SE" sz="1100">
              <a:solidFill>
                <a:schemeClr val="lt1"/>
              </a:solidFill>
              <a:effectLst/>
              <a:latin typeface="+mn-lt"/>
              <a:ea typeface="+mn-ea"/>
              <a:cs typeface="+mn-cs"/>
            </a:rPr>
            <a:t>Sammanställningen är gjord av Fredrik Dahlström Dolff,</a:t>
          </a:r>
          <a:r>
            <a:rPr lang="sv-SE" sz="1100" baseline="0">
              <a:solidFill>
                <a:schemeClr val="lt1"/>
              </a:solidFill>
              <a:effectLst/>
              <a:latin typeface="+mn-lt"/>
              <a:ea typeface="+mn-ea"/>
              <a:cs typeface="+mn-cs"/>
            </a:rPr>
            <a:t> Västra Götalandsregionen</a:t>
          </a:r>
          <a:r>
            <a:rPr lang="sv-SE" sz="1100">
              <a:solidFill>
                <a:schemeClr val="lt1"/>
              </a:solidFill>
              <a:effectLst/>
              <a:latin typeface="+mn-lt"/>
              <a:ea typeface="+mn-ea"/>
              <a:cs typeface="+mn-cs"/>
            </a:rPr>
            <a:t> och Beatrice Eriksson, Länsstyrelsen</a:t>
          </a:r>
          <a:r>
            <a:rPr lang="sv-SE" sz="1100" baseline="0">
              <a:solidFill>
                <a:schemeClr val="lt1"/>
              </a:solidFill>
              <a:effectLst/>
              <a:latin typeface="+mn-lt"/>
              <a:ea typeface="+mn-ea"/>
              <a:cs typeface="+mn-cs"/>
            </a:rPr>
            <a:t> i Hallands län, inom ramen för</a:t>
          </a:r>
          <a:r>
            <a:rPr lang="sv-SE" sz="1100">
              <a:solidFill>
                <a:schemeClr val="lt1"/>
              </a:solidFill>
              <a:effectLst/>
              <a:latin typeface="+mn-lt"/>
              <a:ea typeface="+mn-ea"/>
              <a:cs typeface="+mn-cs"/>
            </a:rPr>
            <a:t> Nätverket för vindbruks verksamhet.</a:t>
          </a: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27" sqref="B27"/>
    </sheetView>
  </sheetViews>
  <sheetFormatPr defaultRowHeight="14.4" x14ac:dyDescent="0.3"/>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92D050"/>
  </sheetPr>
  <dimension ref="A1:AL179"/>
  <sheetViews>
    <sheetView zoomScale="80" zoomScaleNormal="80" workbookViewId="0">
      <pane ySplit="1" topLeftCell="A2" activePane="bottomLeft" state="frozen"/>
      <selection activeCell="B1" sqref="B1"/>
      <selection pane="bottomLeft" activeCell="G1" sqref="G1"/>
    </sheetView>
  </sheetViews>
  <sheetFormatPr defaultColWidth="9.109375" defaultRowHeight="14.4" x14ac:dyDescent="0.3"/>
  <cols>
    <col min="1" max="1" width="16.33203125" style="12" customWidth="1"/>
    <col min="2" max="2" width="13.88671875" style="12" customWidth="1"/>
    <col min="3" max="3" width="9.109375" style="12"/>
    <col min="4" max="4" width="13.44140625" style="13" customWidth="1"/>
    <col min="5" max="5" width="17.109375" style="13" customWidth="1"/>
    <col min="6" max="6" width="9.5546875" style="14" customWidth="1"/>
    <col min="7" max="7" width="38.33203125" style="13" customWidth="1"/>
    <col min="8" max="8" width="19.33203125" style="13" customWidth="1"/>
    <col min="9" max="9" width="17" style="13" customWidth="1"/>
    <col min="10" max="10" width="29.33203125" style="12" customWidth="1"/>
    <col min="11" max="11" width="10.44140625" style="20" customWidth="1"/>
    <col min="12" max="12" width="10.5546875" style="14" customWidth="1"/>
    <col min="13" max="13" width="12.109375" style="14" customWidth="1"/>
    <col min="14" max="14" width="13.6640625" style="14" customWidth="1"/>
    <col min="15" max="15" width="16.88671875" style="14" bestFit="1" customWidth="1"/>
    <col min="16" max="16" width="15" style="14" hidden="1" customWidth="1"/>
    <col min="17" max="18" width="14.5546875" style="14" hidden="1" customWidth="1"/>
    <col min="19" max="20" width="14.5546875" style="14" customWidth="1"/>
    <col min="21" max="23" width="14.5546875" style="14" hidden="1" customWidth="1"/>
    <col min="24" max="24" width="21.6640625" style="14" customWidth="1"/>
    <col min="25" max="27" width="12" style="14" customWidth="1"/>
    <col min="28" max="29" width="35.109375" style="12" customWidth="1"/>
    <col min="30" max="30" width="27.33203125" style="12" bestFit="1" customWidth="1"/>
    <col min="31" max="16384" width="9.109375" style="12"/>
  </cols>
  <sheetData>
    <row r="1" spans="1:30" ht="13.35" customHeight="1" x14ac:dyDescent="0.3">
      <c r="A1" s="12" t="s">
        <v>521</v>
      </c>
      <c r="B1" s="12" t="s">
        <v>497</v>
      </c>
      <c r="C1" s="12" t="s">
        <v>461</v>
      </c>
      <c r="D1" s="13" t="s">
        <v>1</v>
      </c>
      <c r="E1" s="13" t="s">
        <v>6</v>
      </c>
      <c r="F1" s="14" t="s">
        <v>319</v>
      </c>
      <c r="G1" s="13" t="s">
        <v>0</v>
      </c>
      <c r="H1" s="13" t="s">
        <v>487</v>
      </c>
      <c r="I1" s="13" t="s">
        <v>488</v>
      </c>
      <c r="J1" s="15" t="s">
        <v>281</v>
      </c>
      <c r="K1" s="15" t="s">
        <v>2</v>
      </c>
      <c r="L1" s="14" t="s">
        <v>16</v>
      </c>
      <c r="M1" s="16" t="s">
        <v>346</v>
      </c>
      <c r="N1" s="14" t="s">
        <v>12</v>
      </c>
      <c r="O1" s="16" t="s">
        <v>344</v>
      </c>
      <c r="P1" s="16" t="s">
        <v>343</v>
      </c>
      <c r="Q1" s="16" t="s">
        <v>348</v>
      </c>
      <c r="R1" s="17" t="s">
        <v>453</v>
      </c>
      <c r="S1" s="17" t="s">
        <v>454</v>
      </c>
      <c r="T1" s="17" t="s">
        <v>455</v>
      </c>
      <c r="U1" s="16" t="s">
        <v>453</v>
      </c>
      <c r="V1" s="17" t="s">
        <v>454</v>
      </c>
      <c r="W1" s="16" t="s">
        <v>455</v>
      </c>
      <c r="X1" s="18" t="s">
        <v>341</v>
      </c>
      <c r="Y1" s="18" t="s">
        <v>350</v>
      </c>
      <c r="Z1" s="18" t="s">
        <v>457</v>
      </c>
      <c r="AA1" s="18" t="s">
        <v>466</v>
      </c>
      <c r="AB1" s="19" t="s">
        <v>342</v>
      </c>
      <c r="AC1" s="19" t="s">
        <v>345</v>
      </c>
      <c r="AD1" s="15" t="s">
        <v>3</v>
      </c>
    </row>
    <row r="2" spans="1:30" s="9" customFormat="1" hidden="1" x14ac:dyDescent="0.3">
      <c r="A2" s="9" t="s">
        <v>519</v>
      </c>
      <c r="C2" s="9">
        <v>2017</v>
      </c>
      <c r="D2" s="3" t="s">
        <v>111</v>
      </c>
      <c r="E2" s="3" t="s">
        <v>112</v>
      </c>
      <c r="F2" s="4">
        <v>2</v>
      </c>
      <c r="G2" s="1" t="s">
        <v>485</v>
      </c>
      <c r="H2" s="3">
        <v>6866198.96</v>
      </c>
      <c r="I2" s="3">
        <v>506506.27</v>
      </c>
      <c r="J2" s="1" t="s">
        <v>486</v>
      </c>
      <c r="K2" s="10">
        <v>140</v>
      </c>
      <c r="L2" s="4">
        <v>327</v>
      </c>
      <c r="M2" s="4">
        <v>1000</v>
      </c>
      <c r="N2" s="4" t="s">
        <v>529</v>
      </c>
      <c r="O2" s="4" t="s">
        <v>529</v>
      </c>
      <c r="P2" s="4" t="s">
        <v>529</v>
      </c>
      <c r="Q2" s="4" t="s">
        <v>529</v>
      </c>
      <c r="R2" s="4" t="s">
        <v>529</v>
      </c>
      <c r="S2" s="4" t="s">
        <v>529</v>
      </c>
      <c r="T2" s="4" t="s">
        <v>529</v>
      </c>
      <c r="U2" s="4" t="s">
        <v>529</v>
      </c>
      <c r="V2" s="4" t="s">
        <v>529</v>
      </c>
      <c r="W2" s="4" t="s">
        <v>529</v>
      </c>
      <c r="X2" s="4" t="s">
        <v>529</v>
      </c>
      <c r="Y2" s="4" t="s">
        <v>529</v>
      </c>
      <c r="Z2" s="7"/>
      <c r="AA2" s="7"/>
    </row>
    <row r="3" spans="1:30" hidden="1" x14ac:dyDescent="0.3">
      <c r="A3" s="12" t="s">
        <v>477</v>
      </c>
      <c r="B3" s="12">
        <v>2018</v>
      </c>
      <c r="C3" s="12">
        <v>2017</v>
      </c>
      <c r="D3" s="13" t="s">
        <v>31</v>
      </c>
      <c r="E3" s="13" t="s">
        <v>34</v>
      </c>
      <c r="F3" s="14">
        <v>1</v>
      </c>
      <c r="G3" s="13" t="s">
        <v>35</v>
      </c>
      <c r="H3" s="13">
        <v>7452356.6900000004</v>
      </c>
      <c r="I3" s="13">
        <v>805311.59</v>
      </c>
      <c r="J3" s="12" t="s">
        <v>410</v>
      </c>
      <c r="K3" s="20">
        <v>52</v>
      </c>
      <c r="M3" s="14">
        <v>400</v>
      </c>
      <c r="N3" s="14">
        <v>184</v>
      </c>
      <c r="O3" s="21">
        <v>41739</v>
      </c>
      <c r="P3" s="14">
        <v>30</v>
      </c>
      <c r="Q3" s="14">
        <v>5</v>
      </c>
      <c r="R3" s="22">
        <f>O3</f>
        <v>41739</v>
      </c>
      <c r="S3" s="22">
        <f>DATE(YEAR(O3)+Q3,MONTH(O3),DAY(O3))</f>
        <v>43565</v>
      </c>
      <c r="T3" s="22">
        <f>DATE(YEAR(O3)+P3,MONTH(O3),DAY(O3))</f>
        <v>52697</v>
      </c>
      <c r="U3" s="23">
        <f t="shared" ref="U3:W5" si="0">YEAR(R3)</f>
        <v>2014</v>
      </c>
      <c r="V3" s="23">
        <f t="shared" si="0"/>
        <v>2019</v>
      </c>
      <c r="W3" s="23">
        <f t="shared" si="0"/>
        <v>2044</v>
      </c>
      <c r="X3" s="25">
        <v>500000</v>
      </c>
      <c r="Y3" s="14" t="s">
        <v>353</v>
      </c>
      <c r="Z3" s="26">
        <f>X3</f>
        <v>500000</v>
      </c>
      <c r="AA3" s="26"/>
      <c r="AB3" s="12" t="s">
        <v>411</v>
      </c>
      <c r="AC3" s="12" t="s">
        <v>412</v>
      </c>
    </row>
    <row r="4" spans="1:30" hidden="1" x14ac:dyDescent="0.3">
      <c r="A4" s="12" t="s">
        <v>477</v>
      </c>
      <c r="B4" s="12">
        <v>2019</v>
      </c>
      <c r="C4" s="12">
        <v>2017</v>
      </c>
      <c r="D4" s="13" t="s">
        <v>120</v>
      </c>
      <c r="E4" s="13" t="s">
        <v>121</v>
      </c>
      <c r="F4" s="14">
        <v>3</v>
      </c>
      <c r="G4" s="13" t="s">
        <v>122</v>
      </c>
      <c r="H4" s="13">
        <v>6744440.0800000001</v>
      </c>
      <c r="I4" s="13">
        <v>562698.4</v>
      </c>
      <c r="J4" s="12" t="s">
        <v>302</v>
      </c>
      <c r="K4" s="20">
        <v>53</v>
      </c>
      <c r="L4" s="14" t="s">
        <v>253</v>
      </c>
      <c r="N4" s="14">
        <v>180</v>
      </c>
      <c r="O4" s="21">
        <v>41663</v>
      </c>
      <c r="P4" s="14">
        <v>35</v>
      </c>
      <c r="Q4" s="14">
        <v>5</v>
      </c>
      <c r="R4" s="22">
        <f>O4</f>
        <v>41663</v>
      </c>
      <c r="S4" s="22">
        <f>DATE(YEAR(O4)+Q4,MONTH(O4),DAY(O4))</f>
        <v>43489</v>
      </c>
      <c r="T4" s="22">
        <f>DATE(YEAR(O4)+P4,MONTH(O4),DAY(O4))</f>
        <v>54447</v>
      </c>
      <c r="U4" s="23">
        <f t="shared" si="0"/>
        <v>2014</v>
      </c>
      <c r="V4" s="23">
        <f t="shared" si="0"/>
        <v>2019</v>
      </c>
      <c r="W4" s="23">
        <f t="shared" si="0"/>
        <v>2049</v>
      </c>
      <c r="X4" s="25">
        <v>300000</v>
      </c>
      <c r="Y4" s="14" t="s">
        <v>351</v>
      </c>
      <c r="Z4" s="26">
        <f>X4</f>
        <v>300000</v>
      </c>
      <c r="AA4" s="26"/>
      <c r="AB4" s="12" t="s">
        <v>450</v>
      </c>
      <c r="AC4" s="12" t="s">
        <v>365</v>
      </c>
      <c r="AD4" s="12" t="s">
        <v>357</v>
      </c>
    </row>
    <row r="5" spans="1:30" hidden="1" x14ac:dyDescent="0.3">
      <c r="A5" s="12" t="s">
        <v>477</v>
      </c>
      <c r="B5" s="12">
        <v>2020</v>
      </c>
      <c r="C5" s="12">
        <v>2016</v>
      </c>
      <c r="D5" s="13" t="s">
        <v>50</v>
      </c>
      <c r="E5" s="13" t="s">
        <v>51</v>
      </c>
      <c r="F5" s="14">
        <v>2</v>
      </c>
      <c r="G5" s="13" t="s">
        <v>52</v>
      </c>
      <c r="H5" s="13">
        <v>7045699.8899999997</v>
      </c>
      <c r="I5" s="13">
        <v>507789.28</v>
      </c>
      <c r="J5" s="12" t="s">
        <v>376</v>
      </c>
      <c r="K5" s="20">
        <v>105</v>
      </c>
      <c r="L5" s="14" t="s">
        <v>374</v>
      </c>
      <c r="M5" s="14" t="s">
        <v>379</v>
      </c>
      <c r="N5" s="14">
        <v>180</v>
      </c>
      <c r="O5" s="21">
        <v>41060</v>
      </c>
      <c r="P5" s="14">
        <v>35</v>
      </c>
      <c r="Q5" s="14">
        <v>5</v>
      </c>
      <c r="R5" s="22">
        <f>O5</f>
        <v>41060</v>
      </c>
      <c r="S5" s="22">
        <f>DATE(YEAR(O5)+Q5,MONTH(O5),DAY(O5))</f>
        <v>42886</v>
      </c>
      <c r="T5" s="22">
        <f>DATE(YEAR(O5)+P5,MONTH(O5),DAY(O5))</f>
        <v>53843</v>
      </c>
      <c r="U5" s="23">
        <f t="shared" si="0"/>
        <v>2012</v>
      </c>
      <c r="V5" s="23">
        <f t="shared" si="0"/>
        <v>2017</v>
      </c>
      <c r="W5" s="23">
        <f t="shared" si="0"/>
        <v>2047</v>
      </c>
      <c r="X5" s="25">
        <v>300000</v>
      </c>
      <c r="Y5" s="14" t="s">
        <v>353</v>
      </c>
      <c r="Z5" s="26">
        <f>X5</f>
        <v>300000</v>
      </c>
      <c r="AA5" s="26"/>
    </row>
    <row r="6" spans="1:30" hidden="1" x14ac:dyDescent="0.3">
      <c r="A6" s="12" t="s">
        <v>477</v>
      </c>
      <c r="B6" s="12">
        <v>2018</v>
      </c>
      <c r="C6" s="12">
        <v>2017</v>
      </c>
      <c r="D6" s="13" t="s">
        <v>178</v>
      </c>
      <c r="E6" s="13" t="s">
        <v>222</v>
      </c>
      <c r="F6" s="14">
        <v>3</v>
      </c>
      <c r="G6" s="13" t="s">
        <v>444</v>
      </c>
      <c r="H6" s="13">
        <v>6445045.3200000003</v>
      </c>
      <c r="I6" s="13">
        <v>429000.45</v>
      </c>
      <c r="J6" s="12" t="s">
        <v>296</v>
      </c>
      <c r="K6" s="20">
        <v>6</v>
      </c>
      <c r="L6" s="14" t="s">
        <v>190</v>
      </c>
      <c r="N6" s="14">
        <v>150</v>
      </c>
      <c r="O6" s="21">
        <v>39828</v>
      </c>
      <c r="P6" s="14" t="s">
        <v>381</v>
      </c>
      <c r="Q6" s="14">
        <v>4</v>
      </c>
      <c r="R6" s="22">
        <f>O6</f>
        <v>39828</v>
      </c>
      <c r="S6" s="22">
        <f>DATE(YEAR(O6)+Q6,MONTH(O6),DAY(O6))</f>
        <v>41289</v>
      </c>
      <c r="T6" s="4" t="s">
        <v>529</v>
      </c>
      <c r="U6" s="23">
        <f>YEAR(R6)</f>
        <v>2009</v>
      </c>
      <c r="V6" s="23">
        <f>YEAR(S6)</f>
        <v>2013</v>
      </c>
      <c r="W6" s="4" t="s">
        <v>529</v>
      </c>
      <c r="X6" s="4" t="s">
        <v>529</v>
      </c>
      <c r="Y6" s="4" t="s">
        <v>529</v>
      </c>
      <c r="Z6" s="14">
        <v>0</v>
      </c>
    </row>
    <row r="7" spans="1:30" hidden="1" x14ac:dyDescent="0.3">
      <c r="A7" s="12" t="s">
        <v>477</v>
      </c>
      <c r="B7" s="12">
        <v>2017</v>
      </c>
      <c r="C7" s="12">
        <v>2017</v>
      </c>
      <c r="D7" s="13" t="s">
        <v>144</v>
      </c>
      <c r="E7" s="13" t="s">
        <v>144</v>
      </c>
      <c r="F7" s="14">
        <v>3</v>
      </c>
      <c r="G7" s="24" t="s">
        <v>499</v>
      </c>
      <c r="H7" s="13">
        <v>6225697.5800000001</v>
      </c>
      <c r="I7" s="13">
        <v>355010.97</v>
      </c>
      <c r="J7" s="12" t="s">
        <v>296</v>
      </c>
      <c r="K7" s="20">
        <v>4</v>
      </c>
      <c r="L7" s="14">
        <v>8.8000000000000007</v>
      </c>
      <c r="M7" s="14">
        <v>29.7</v>
      </c>
      <c r="N7" s="4" t="s">
        <v>529</v>
      </c>
      <c r="O7" s="4" t="s">
        <v>529</v>
      </c>
      <c r="P7" s="4" t="s">
        <v>529</v>
      </c>
      <c r="Q7" s="4" t="s">
        <v>529</v>
      </c>
      <c r="R7" s="4" t="s">
        <v>529</v>
      </c>
      <c r="S7" s="4" t="s">
        <v>529</v>
      </c>
      <c r="T7" s="4" t="s">
        <v>529</v>
      </c>
      <c r="U7" s="4" t="s">
        <v>529</v>
      </c>
      <c r="V7" s="4" t="s">
        <v>529</v>
      </c>
      <c r="W7" s="4" t="s">
        <v>529</v>
      </c>
      <c r="X7" s="4" t="s">
        <v>529</v>
      </c>
      <c r="Y7" s="4" t="s">
        <v>529</v>
      </c>
      <c r="Z7" s="4" t="s">
        <v>529</v>
      </c>
      <c r="AA7" s="4"/>
    </row>
    <row r="8" spans="1:30" hidden="1" x14ac:dyDescent="0.3">
      <c r="A8" s="12" t="s">
        <v>477</v>
      </c>
      <c r="B8" s="12">
        <v>2019</v>
      </c>
      <c r="C8" s="12">
        <v>2016</v>
      </c>
      <c r="D8" s="13" t="s">
        <v>68</v>
      </c>
      <c r="E8" s="13" t="s">
        <v>66</v>
      </c>
      <c r="F8" s="14">
        <v>2</v>
      </c>
      <c r="G8" s="13" t="s">
        <v>67</v>
      </c>
      <c r="H8" s="13">
        <v>6936815.1100000003</v>
      </c>
      <c r="I8" s="13">
        <v>595824.41</v>
      </c>
      <c r="J8" s="12" t="s">
        <v>296</v>
      </c>
      <c r="K8" s="20">
        <v>16</v>
      </c>
      <c r="M8" s="14">
        <v>10</v>
      </c>
      <c r="N8" s="14">
        <v>180</v>
      </c>
      <c r="O8" s="21">
        <v>41464</v>
      </c>
      <c r="P8" s="14">
        <v>35</v>
      </c>
      <c r="Q8" s="14">
        <v>7</v>
      </c>
      <c r="R8" s="22">
        <f>O8</f>
        <v>41464</v>
      </c>
      <c r="S8" s="22">
        <f>DATE(YEAR(O8)+Q8,MONTH(O8),DAY(O8))</f>
        <v>44021</v>
      </c>
      <c r="T8" s="22">
        <f>DATE(YEAR(O8)+P8,MONTH(O8),DAY(O8))</f>
        <v>54248</v>
      </c>
      <c r="U8" s="23">
        <f>YEAR(R8)</f>
        <v>2013</v>
      </c>
      <c r="V8" s="23">
        <f>YEAR(S8)</f>
        <v>2020</v>
      </c>
      <c r="W8" s="23">
        <f>YEAR(T8)</f>
        <v>2048</v>
      </c>
      <c r="X8" s="14" t="s">
        <v>382</v>
      </c>
      <c r="Y8" s="14" t="s">
        <v>353</v>
      </c>
      <c r="Z8" s="14">
        <v>300000</v>
      </c>
      <c r="AD8" s="12" t="s">
        <v>277</v>
      </c>
    </row>
    <row r="9" spans="1:30" hidden="1" x14ac:dyDescent="0.3">
      <c r="A9" s="12" t="s">
        <v>477</v>
      </c>
      <c r="B9" s="12">
        <v>2017</v>
      </c>
      <c r="C9" s="12">
        <v>2016</v>
      </c>
      <c r="D9" s="12" t="s">
        <v>159</v>
      </c>
      <c r="E9" s="12" t="s">
        <v>162</v>
      </c>
      <c r="F9" s="12">
        <v>3</v>
      </c>
      <c r="G9" s="12" t="s">
        <v>172</v>
      </c>
      <c r="H9" s="13">
        <v>6579515.8600000003</v>
      </c>
      <c r="I9" s="13">
        <v>453919.89</v>
      </c>
      <c r="J9" s="12" t="s">
        <v>296</v>
      </c>
      <c r="K9" s="20">
        <v>8</v>
      </c>
      <c r="N9" s="12">
        <v>190</v>
      </c>
      <c r="O9" s="4" t="s">
        <v>529</v>
      </c>
      <c r="P9" s="4" t="s">
        <v>529</v>
      </c>
      <c r="Q9" s="4" t="s">
        <v>529</v>
      </c>
      <c r="R9" s="4" t="s">
        <v>529</v>
      </c>
      <c r="S9" s="4" t="s">
        <v>529</v>
      </c>
      <c r="T9" s="4" t="s">
        <v>529</v>
      </c>
      <c r="U9" s="4" t="s">
        <v>529</v>
      </c>
      <c r="V9" s="4" t="s">
        <v>529</v>
      </c>
      <c r="W9" s="4" t="s">
        <v>529</v>
      </c>
      <c r="X9" s="4" t="s">
        <v>529</v>
      </c>
      <c r="Y9" s="4" t="s">
        <v>529</v>
      </c>
      <c r="Z9" s="4" t="s">
        <v>529</v>
      </c>
      <c r="AA9" s="4"/>
    </row>
    <row r="10" spans="1:30" hidden="1" x14ac:dyDescent="0.3">
      <c r="A10" s="12" t="s">
        <v>477</v>
      </c>
      <c r="B10" s="12">
        <v>2017</v>
      </c>
      <c r="C10" s="12">
        <v>2017</v>
      </c>
      <c r="D10" s="13" t="s">
        <v>4</v>
      </c>
      <c r="E10" s="13" t="s">
        <v>7</v>
      </c>
      <c r="F10" s="14">
        <v>3</v>
      </c>
      <c r="G10" s="24" t="s">
        <v>500</v>
      </c>
      <c r="H10" s="13">
        <v>6518590.9000000004</v>
      </c>
      <c r="I10" s="13">
        <v>500400.06</v>
      </c>
      <c r="J10" s="12" t="s">
        <v>296</v>
      </c>
      <c r="K10" s="20">
        <v>3</v>
      </c>
      <c r="L10" s="14">
        <v>6.6</v>
      </c>
      <c r="M10" s="14">
        <v>20.6</v>
      </c>
      <c r="N10" s="4" t="s">
        <v>529</v>
      </c>
      <c r="O10" s="4" t="s">
        <v>529</v>
      </c>
      <c r="P10" s="4" t="s">
        <v>529</v>
      </c>
      <c r="Q10" s="4" t="s">
        <v>529</v>
      </c>
      <c r="R10" s="4" t="s">
        <v>529</v>
      </c>
      <c r="S10" s="4" t="s">
        <v>529</v>
      </c>
      <c r="T10" s="4" t="s">
        <v>529</v>
      </c>
      <c r="U10" s="4" t="s">
        <v>529</v>
      </c>
      <c r="V10" s="4" t="s">
        <v>529</v>
      </c>
      <c r="W10" s="4" t="s">
        <v>529</v>
      </c>
      <c r="X10" s="4" t="s">
        <v>529</v>
      </c>
      <c r="Y10" s="4" t="s">
        <v>529</v>
      </c>
      <c r="Z10" s="4" t="s">
        <v>529</v>
      </c>
      <c r="AA10" s="4"/>
    </row>
    <row r="11" spans="1:30" hidden="1" x14ac:dyDescent="0.3">
      <c r="A11" s="12" t="s">
        <v>477</v>
      </c>
      <c r="B11" s="12">
        <v>2019</v>
      </c>
      <c r="C11" s="12">
        <v>2017</v>
      </c>
      <c r="D11" s="13" t="s">
        <v>144</v>
      </c>
      <c r="E11" s="13" t="s">
        <v>144</v>
      </c>
      <c r="F11" s="14">
        <v>3</v>
      </c>
      <c r="G11" s="13" t="s">
        <v>158</v>
      </c>
      <c r="H11" s="13">
        <v>6408005.7300000004</v>
      </c>
      <c r="I11" s="13">
        <v>436299.19</v>
      </c>
      <c r="J11" s="12" t="s">
        <v>296</v>
      </c>
      <c r="K11" s="20">
        <v>11</v>
      </c>
      <c r="M11" s="14" t="s">
        <v>396</v>
      </c>
      <c r="N11" s="14">
        <v>190</v>
      </c>
      <c r="O11" s="21">
        <v>42401</v>
      </c>
      <c r="P11" s="14">
        <v>35</v>
      </c>
      <c r="Q11" s="14">
        <v>5</v>
      </c>
      <c r="R11" s="22">
        <f>O11</f>
        <v>42401</v>
      </c>
      <c r="S11" s="22">
        <f>DATE(YEAR(O11)+Q11,MONTH(O11),DAY(O11))</f>
        <v>44228</v>
      </c>
      <c r="T11" s="22">
        <f>DATE(YEAR(O11)+P11,MONTH(O11),DAY(O11))</f>
        <v>55185</v>
      </c>
      <c r="U11" s="23">
        <f>YEAR(R11)</f>
        <v>2016</v>
      </c>
      <c r="V11" s="23">
        <f>YEAR(S11)</f>
        <v>2021</v>
      </c>
      <c r="W11" s="23">
        <f>YEAR(T11)</f>
        <v>2051</v>
      </c>
      <c r="X11" s="25">
        <v>500000</v>
      </c>
      <c r="Y11" s="14" t="s">
        <v>351</v>
      </c>
      <c r="Z11" s="26">
        <f>X11</f>
        <v>500000</v>
      </c>
      <c r="AA11" s="26"/>
      <c r="AB11" s="12" t="s">
        <v>393</v>
      </c>
      <c r="AD11" s="12" t="s">
        <v>259</v>
      </c>
    </row>
    <row r="12" spans="1:30" hidden="1" x14ac:dyDescent="0.3">
      <c r="A12" s="12" t="s">
        <v>477</v>
      </c>
      <c r="B12" s="12">
        <v>2017</v>
      </c>
      <c r="C12" s="12">
        <v>2017</v>
      </c>
      <c r="D12" s="13" t="s">
        <v>270</v>
      </c>
      <c r="E12" s="13" t="s">
        <v>526</v>
      </c>
      <c r="F12" s="14">
        <v>4</v>
      </c>
      <c r="G12" s="24" t="s">
        <v>502</v>
      </c>
      <c r="H12" s="13">
        <v>6225680.8700000001</v>
      </c>
      <c r="I12" s="13">
        <v>355055.54</v>
      </c>
      <c r="J12" s="12" t="s">
        <v>296</v>
      </c>
      <c r="K12" s="20">
        <v>2</v>
      </c>
      <c r="L12" s="14">
        <v>4.4000000000000004</v>
      </c>
      <c r="M12" s="14">
        <v>14.8</v>
      </c>
      <c r="N12" s="4" t="s">
        <v>529</v>
      </c>
      <c r="O12" s="4" t="s">
        <v>529</v>
      </c>
      <c r="P12" s="4" t="s">
        <v>529</v>
      </c>
      <c r="Q12" s="4" t="s">
        <v>529</v>
      </c>
      <c r="R12" s="4" t="s">
        <v>529</v>
      </c>
      <c r="S12" s="4" t="s">
        <v>529</v>
      </c>
      <c r="T12" s="4" t="s">
        <v>529</v>
      </c>
      <c r="U12" s="4" t="s">
        <v>529</v>
      </c>
      <c r="V12" s="4" t="s">
        <v>529</v>
      </c>
      <c r="W12" s="4" t="s">
        <v>529</v>
      </c>
      <c r="X12" s="4" t="s">
        <v>529</v>
      </c>
      <c r="Y12" s="4" t="s">
        <v>529</v>
      </c>
      <c r="Z12" s="4" t="s">
        <v>529</v>
      </c>
      <c r="AA12" s="4"/>
    </row>
    <row r="13" spans="1:30" hidden="1" x14ac:dyDescent="0.3">
      <c r="A13" s="12" t="s">
        <v>477</v>
      </c>
      <c r="B13" s="12">
        <v>2017</v>
      </c>
      <c r="C13" s="12">
        <v>2017</v>
      </c>
      <c r="D13" s="13" t="s">
        <v>27</v>
      </c>
      <c r="E13" s="13" t="s">
        <v>527</v>
      </c>
      <c r="F13" s="14">
        <v>3</v>
      </c>
      <c r="G13" s="24" t="s">
        <v>503</v>
      </c>
      <c r="H13" s="13">
        <v>6474140.29</v>
      </c>
      <c r="I13" s="13">
        <v>487353.7</v>
      </c>
      <c r="J13" s="12" t="s">
        <v>296</v>
      </c>
      <c r="K13" s="20">
        <v>2</v>
      </c>
      <c r="L13" s="14">
        <v>4.4000000000000004</v>
      </c>
      <c r="M13" s="14">
        <v>14.8</v>
      </c>
      <c r="N13" s="4" t="s">
        <v>529</v>
      </c>
      <c r="O13" s="4" t="s">
        <v>529</v>
      </c>
      <c r="P13" s="4" t="s">
        <v>529</v>
      </c>
      <c r="Q13" s="4" t="s">
        <v>529</v>
      </c>
      <c r="R13" s="4" t="s">
        <v>529</v>
      </c>
      <c r="S13" s="4" t="s">
        <v>529</v>
      </c>
      <c r="T13" s="4" t="s">
        <v>529</v>
      </c>
      <c r="U13" s="4" t="s">
        <v>529</v>
      </c>
      <c r="V13" s="4" t="s">
        <v>529</v>
      </c>
      <c r="W13" s="4" t="s">
        <v>529</v>
      </c>
      <c r="X13" s="4" t="s">
        <v>529</v>
      </c>
      <c r="Y13" s="4" t="s">
        <v>529</v>
      </c>
      <c r="Z13" s="4" t="s">
        <v>529</v>
      </c>
      <c r="AA13" s="4"/>
    </row>
    <row r="14" spans="1:30" hidden="1" x14ac:dyDescent="0.3">
      <c r="A14" s="12" t="s">
        <v>477</v>
      </c>
      <c r="B14" s="12">
        <v>2018</v>
      </c>
      <c r="C14" s="12">
        <v>2016</v>
      </c>
      <c r="D14" s="13" t="s">
        <v>68</v>
      </c>
      <c r="E14" s="13" t="s">
        <v>66</v>
      </c>
      <c r="F14" s="14">
        <v>2</v>
      </c>
      <c r="G14" s="13" t="s">
        <v>71</v>
      </c>
      <c r="H14" s="13">
        <v>6953586.4800000004</v>
      </c>
      <c r="I14" s="13">
        <v>599202.82999999996</v>
      </c>
      <c r="J14" s="12" t="s">
        <v>296</v>
      </c>
      <c r="K14" s="20">
        <v>23</v>
      </c>
      <c r="N14" s="14">
        <v>190</v>
      </c>
      <c r="O14" s="21">
        <v>41435</v>
      </c>
      <c r="P14" s="14">
        <v>35</v>
      </c>
      <c r="Q14" s="14">
        <v>5</v>
      </c>
      <c r="R14" s="22">
        <f>O14</f>
        <v>41435</v>
      </c>
      <c r="S14" s="22">
        <f>DATE(YEAR(O14)+Q14,MONTH(O14),DAY(O14))</f>
        <v>43261</v>
      </c>
      <c r="T14" s="22">
        <f>DATE(YEAR(O14)+P14,MONTH(O14),DAY(O14))</f>
        <v>54219</v>
      </c>
      <c r="U14" s="23">
        <f t="shared" ref="U14:W17" si="1">YEAR(R14)</f>
        <v>2013</v>
      </c>
      <c r="V14" s="23">
        <f t="shared" si="1"/>
        <v>2018</v>
      </c>
      <c r="W14" s="23">
        <f t="shared" si="1"/>
        <v>2048</v>
      </c>
      <c r="X14" s="14" t="s">
        <v>382</v>
      </c>
      <c r="Y14" s="14" t="s">
        <v>353</v>
      </c>
      <c r="Z14" s="14">
        <v>300000</v>
      </c>
    </row>
    <row r="15" spans="1:30" hidden="1" x14ac:dyDescent="0.3">
      <c r="A15" s="12" t="s">
        <v>477</v>
      </c>
      <c r="B15" s="12">
        <v>2017</v>
      </c>
      <c r="C15" s="12">
        <v>2017</v>
      </c>
      <c r="D15" s="13" t="s">
        <v>178</v>
      </c>
      <c r="E15" s="13" t="s">
        <v>210</v>
      </c>
      <c r="F15" s="14">
        <v>3</v>
      </c>
      <c r="G15" s="13" t="s">
        <v>213</v>
      </c>
      <c r="H15" s="13">
        <v>6389006.79</v>
      </c>
      <c r="I15" s="13">
        <v>366246.89</v>
      </c>
      <c r="J15" s="12" t="s">
        <v>354</v>
      </c>
      <c r="K15" s="20">
        <v>5</v>
      </c>
      <c r="M15" s="14">
        <v>68</v>
      </c>
      <c r="N15" s="14">
        <v>192</v>
      </c>
      <c r="O15" s="21">
        <v>41879</v>
      </c>
      <c r="P15" s="14">
        <v>35</v>
      </c>
      <c r="Q15" s="14">
        <v>5</v>
      </c>
      <c r="R15" s="22">
        <f>O15</f>
        <v>41879</v>
      </c>
      <c r="S15" s="22">
        <f>DATE(YEAR(O15)+Q15,MONTH(O15),DAY(O15))</f>
        <v>43705</v>
      </c>
      <c r="T15" s="22">
        <f>DATE(YEAR(O15)+P15,MONTH(O15),DAY(O15))</f>
        <v>54663</v>
      </c>
      <c r="U15" s="23">
        <f t="shared" si="1"/>
        <v>2014</v>
      </c>
      <c r="V15" s="23">
        <f t="shared" si="1"/>
        <v>2019</v>
      </c>
      <c r="W15" s="23">
        <f t="shared" si="1"/>
        <v>2049</v>
      </c>
      <c r="X15" s="25">
        <v>1150000</v>
      </c>
      <c r="Y15" s="14" t="s">
        <v>353</v>
      </c>
      <c r="Z15" s="26">
        <f>X15</f>
        <v>1150000</v>
      </c>
      <c r="AA15" s="26"/>
    </row>
    <row r="16" spans="1:30" hidden="1" x14ac:dyDescent="0.3">
      <c r="A16" s="12" t="s">
        <v>477</v>
      </c>
      <c r="B16" s="12">
        <v>2018</v>
      </c>
      <c r="C16" s="12">
        <v>2017</v>
      </c>
      <c r="D16" s="13" t="s">
        <v>178</v>
      </c>
      <c r="E16" s="13" t="s">
        <v>191</v>
      </c>
      <c r="F16" s="14">
        <v>3</v>
      </c>
      <c r="G16" s="13" t="s">
        <v>192</v>
      </c>
      <c r="H16" s="13">
        <v>6368798.3700000001</v>
      </c>
      <c r="I16" s="13">
        <v>412184.26</v>
      </c>
      <c r="J16" s="12" t="s">
        <v>321</v>
      </c>
      <c r="K16" s="20">
        <v>13</v>
      </c>
      <c r="N16" s="14">
        <v>185</v>
      </c>
      <c r="O16" s="21">
        <v>41603</v>
      </c>
      <c r="P16" s="14">
        <v>30</v>
      </c>
      <c r="Q16" s="14">
        <v>5</v>
      </c>
      <c r="R16" s="22">
        <f>O16</f>
        <v>41603</v>
      </c>
      <c r="S16" s="22">
        <f>DATE(YEAR(O16)+Q16,MONTH(O16),DAY(O16))</f>
        <v>43429</v>
      </c>
      <c r="T16" s="22">
        <f>DATE(YEAR(O16)+P16,MONTH(O16),DAY(O16))</f>
        <v>52560</v>
      </c>
      <c r="U16" s="23">
        <f t="shared" si="1"/>
        <v>2013</v>
      </c>
      <c r="V16" s="23">
        <f t="shared" si="1"/>
        <v>2018</v>
      </c>
      <c r="W16" s="23">
        <f t="shared" si="1"/>
        <v>2043</v>
      </c>
      <c r="X16" s="25">
        <v>500000</v>
      </c>
      <c r="Y16" s="14" t="s">
        <v>351</v>
      </c>
      <c r="Z16" s="26">
        <f>X16</f>
        <v>500000</v>
      </c>
      <c r="AA16" s="26"/>
    </row>
    <row r="17" spans="1:38" hidden="1" x14ac:dyDescent="0.3">
      <c r="A17" s="12" t="s">
        <v>477</v>
      </c>
      <c r="B17" s="12">
        <v>2019</v>
      </c>
      <c r="C17" s="12">
        <v>2017</v>
      </c>
      <c r="D17" s="13" t="s">
        <v>31</v>
      </c>
      <c r="E17" s="13" t="s">
        <v>32</v>
      </c>
      <c r="F17" s="14">
        <v>1</v>
      </c>
      <c r="G17" s="13" t="s">
        <v>36</v>
      </c>
      <c r="H17" s="13">
        <v>7262364.8399999999</v>
      </c>
      <c r="I17" s="13">
        <v>767168.95</v>
      </c>
      <c r="J17" s="12" t="s">
        <v>312</v>
      </c>
      <c r="K17" s="20">
        <v>179</v>
      </c>
      <c r="M17" s="27">
        <v>2800</v>
      </c>
      <c r="N17" s="14">
        <v>200</v>
      </c>
      <c r="O17" s="21">
        <v>40896</v>
      </c>
      <c r="P17" s="14">
        <v>30</v>
      </c>
      <c r="Q17" s="21">
        <v>44561</v>
      </c>
      <c r="R17" s="22">
        <f>O17</f>
        <v>40896</v>
      </c>
      <c r="S17" s="22">
        <f>Q17</f>
        <v>44561</v>
      </c>
      <c r="T17" s="22">
        <f>DATE(YEAR(O17)+P17,MONTH(O17),DAY(O17))</f>
        <v>51854</v>
      </c>
      <c r="U17" s="23">
        <f t="shared" si="1"/>
        <v>2011</v>
      </c>
      <c r="V17" s="23">
        <f t="shared" si="1"/>
        <v>2021</v>
      </c>
      <c r="W17" s="23">
        <f t="shared" si="1"/>
        <v>2041</v>
      </c>
      <c r="X17" s="25">
        <v>1300000</v>
      </c>
      <c r="Y17" s="14" t="s">
        <v>353</v>
      </c>
      <c r="Z17" s="26">
        <f>X17</f>
        <v>1300000</v>
      </c>
      <c r="AA17" s="26"/>
      <c r="AC17" s="12" t="s">
        <v>413</v>
      </c>
    </row>
    <row r="18" spans="1:38" hidden="1" x14ac:dyDescent="0.3">
      <c r="A18" s="12" t="s">
        <v>477</v>
      </c>
      <c r="B18" s="12">
        <v>2019</v>
      </c>
      <c r="C18" s="12">
        <v>2017</v>
      </c>
      <c r="D18" s="12" t="s">
        <v>31</v>
      </c>
      <c r="E18" s="12" t="s">
        <v>32</v>
      </c>
      <c r="F18" s="12">
        <v>1</v>
      </c>
      <c r="G18" s="12" t="s">
        <v>336</v>
      </c>
      <c r="H18" s="13">
        <v>7272471.9800000004</v>
      </c>
      <c r="I18" s="13">
        <v>745390.48</v>
      </c>
      <c r="J18" s="12" t="s">
        <v>312</v>
      </c>
      <c r="K18" s="20">
        <v>77</v>
      </c>
      <c r="N18" s="12">
        <v>200</v>
      </c>
      <c r="O18" s="21">
        <v>41779</v>
      </c>
      <c r="P18" s="21">
        <v>44561</v>
      </c>
      <c r="Q18" s="21">
        <v>53285</v>
      </c>
      <c r="S18" s="4" t="s">
        <v>529</v>
      </c>
      <c r="T18" s="4" t="s">
        <v>529</v>
      </c>
      <c r="U18" s="14">
        <v>2014</v>
      </c>
      <c r="V18" s="14">
        <v>2021</v>
      </c>
      <c r="W18" s="14">
        <v>2045</v>
      </c>
      <c r="X18" s="25">
        <v>1300000</v>
      </c>
      <c r="Y18" s="14" t="s">
        <v>353</v>
      </c>
      <c r="Z18" s="26">
        <f>X18</f>
        <v>1300000</v>
      </c>
      <c r="AA18" s="26"/>
    </row>
    <row r="19" spans="1:38" hidden="1" x14ac:dyDescent="0.3">
      <c r="A19" s="12" t="s">
        <v>477</v>
      </c>
      <c r="B19" s="12">
        <v>2018</v>
      </c>
      <c r="C19" s="12">
        <v>2017</v>
      </c>
      <c r="D19" s="13" t="s">
        <v>111</v>
      </c>
      <c r="E19" s="13" t="s">
        <v>112</v>
      </c>
      <c r="F19" s="14">
        <v>2</v>
      </c>
      <c r="G19" s="13" t="s">
        <v>310</v>
      </c>
      <c r="H19" s="13">
        <v>6842654.5999999996</v>
      </c>
      <c r="I19" s="13">
        <v>531942.79</v>
      </c>
      <c r="J19" s="12" t="s">
        <v>298</v>
      </c>
      <c r="K19" s="20">
        <v>30</v>
      </c>
      <c r="L19" s="14" t="s">
        <v>141</v>
      </c>
      <c r="M19" s="14" t="s">
        <v>448</v>
      </c>
      <c r="N19" s="14">
        <v>180</v>
      </c>
      <c r="O19" s="21">
        <v>41052</v>
      </c>
      <c r="P19" s="14">
        <v>40</v>
      </c>
      <c r="Q19" s="14">
        <v>7</v>
      </c>
      <c r="R19" s="22">
        <f>O19</f>
        <v>41052</v>
      </c>
      <c r="S19" s="22">
        <f>DATE(YEAR(O19)+Q19,MONTH(O19),DAY(O19))</f>
        <v>43608</v>
      </c>
      <c r="T19" s="22">
        <f>DATE(YEAR(O19)+P19,MONTH(O19),DAY(O19))</f>
        <v>55662</v>
      </c>
      <c r="U19" s="23">
        <f>YEAR(R19)</f>
        <v>2012</v>
      </c>
      <c r="V19" s="23">
        <f>YEAR(S19)</f>
        <v>2019</v>
      </c>
      <c r="W19" s="23">
        <f>YEAR(T19)</f>
        <v>2052</v>
      </c>
      <c r="X19" s="25">
        <v>300000</v>
      </c>
      <c r="Y19" s="14" t="s">
        <v>353</v>
      </c>
      <c r="Z19" s="26">
        <f>X19</f>
        <v>300000</v>
      </c>
      <c r="AA19" s="26"/>
      <c r="AC19" s="12" t="s">
        <v>368</v>
      </c>
    </row>
    <row r="20" spans="1:38" hidden="1" x14ac:dyDescent="0.3">
      <c r="A20" s="12" t="s">
        <v>477</v>
      </c>
      <c r="B20" s="12">
        <v>2019</v>
      </c>
      <c r="C20" s="12">
        <v>2017</v>
      </c>
      <c r="D20" s="13" t="s">
        <v>120</v>
      </c>
      <c r="E20" s="13" t="s">
        <v>127</v>
      </c>
      <c r="F20" s="14">
        <v>3</v>
      </c>
      <c r="G20" s="13" t="s">
        <v>471</v>
      </c>
      <c r="H20" s="13">
        <v>6691571.9900000002</v>
      </c>
      <c r="I20" s="13">
        <v>505605.88</v>
      </c>
      <c r="J20" s="12" t="s">
        <v>473</v>
      </c>
      <c r="K20" s="20">
        <v>10</v>
      </c>
      <c r="N20" s="4" t="s">
        <v>529</v>
      </c>
      <c r="O20" s="4" t="s">
        <v>529</v>
      </c>
      <c r="P20" s="4" t="s">
        <v>529</v>
      </c>
      <c r="Q20" s="4" t="s">
        <v>529</v>
      </c>
      <c r="R20" s="4" t="s">
        <v>529</v>
      </c>
      <c r="S20" s="4" t="s">
        <v>529</v>
      </c>
      <c r="T20" s="4" t="s">
        <v>529</v>
      </c>
      <c r="U20" s="14">
        <v>2016</v>
      </c>
      <c r="V20" s="14">
        <f>U20+5</f>
        <v>2021</v>
      </c>
      <c r="W20" s="4" t="s">
        <v>529</v>
      </c>
      <c r="X20" s="4" t="s">
        <v>529</v>
      </c>
      <c r="Y20" s="4" t="s">
        <v>529</v>
      </c>
      <c r="Z20" s="4" t="s">
        <v>529</v>
      </c>
      <c r="AA20" s="4"/>
    </row>
    <row r="21" spans="1:38" hidden="1" x14ac:dyDescent="0.3">
      <c r="A21" s="12" t="s">
        <v>477</v>
      </c>
      <c r="B21" s="12">
        <v>2017</v>
      </c>
      <c r="C21" s="12">
        <v>2017</v>
      </c>
      <c r="D21" s="13" t="s">
        <v>178</v>
      </c>
      <c r="E21" s="13" t="s">
        <v>525</v>
      </c>
      <c r="F21" s="14">
        <v>3</v>
      </c>
      <c r="G21" s="24" t="s">
        <v>501</v>
      </c>
      <c r="H21" s="13">
        <v>6515024.3099999996</v>
      </c>
      <c r="I21" s="13">
        <v>443494.47</v>
      </c>
      <c r="J21" s="12" t="s">
        <v>523</v>
      </c>
      <c r="K21" s="20">
        <v>22</v>
      </c>
      <c r="L21" s="14">
        <v>75.900000000000006</v>
      </c>
      <c r="M21" s="14">
        <v>234</v>
      </c>
      <c r="N21" s="4" t="s">
        <v>529</v>
      </c>
      <c r="O21" s="4" t="s">
        <v>529</v>
      </c>
      <c r="P21" s="4" t="s">
        <v>529</v>
      </c>
      <c r="Q21" s="4" t="s">
        <v>529</v>
      </c>
      <c r="R21" s="4" t="s">
        <v>529</v>
      </c>
      <c r="S21" s="4" t="s">
        <v>529</v>
      </c>
      <c r="T21" s="4" t="s">
        <v>529</v>
      </c>
      <c r="U21" s="4" t="s">
        <v>529</v>
      </c>
      <c r="V21" s="4" t="s">
        <v>529</v>
      </c>
      <c r="W21" s="4" t="s">
        <v>529</v>
      </c>
      <c r="X21" s="4" t="s">
        <v>529</v>
      </c>
      <c r="Y21" s="4" t="s">
        <v>529</v>
      </c>
      <c r="Z21" s="4" t="s">
        <v>529</v>
      </c>
      <c r="AA21" s="4"/>
    </row>
    <row r="22" spans="1:38" hidden="1" x14ac:dyDescent="0.3">
      <c r="A22" s="12" t="s">
        <v>477</v>
      </c>
      <c r="B22" s="12">
        <v>2018</v>
      </c>
      <c r="C22" s="12">
        <v>2017</v>
      </c>
      <c r="D22" s="13" t="s">
        <v>178</v>
      </c>
      <c r="E22" s="13" t="s">
        <v>195</v>
      </c>
      <c r="F22" s="14">
        <v>3</v>
      </c>
      <c r="G22" s="13" t="s">
        <v>196</v>
      </c>
      <c r="H22" s="13">
        <v>6525118.1600000001</v>
      </c>
      <c r="I22" s="13">
        <v>344721.71</v>
      </c>
      <c r="J22" s="12" t="s">
        <v>289</v>
      </c>
      <c r="K22" s="20">
        <v>7</v>
      </c>
      <c r="M22" s="14">
        <v>63</v>
      </c>
      <c r="N22" s="14">
        <v>200</v>
      </c>
      <c r="O22" s="21">
        <v>41820</v>
      </c>
      <c r="P22" s="14">
        <v>35</v>
      </c>
      <c r="Q22" s="14">
        <v>5</v>
      </c>
      <c r="R22" s="22">
        <f>O22</f>
        <v>41820</v>
      </c>
      <c r="S22" s="22">
        <f>DATE(YEAR(O22)+Q22,MONTH(O22),DAY(O22))</f>
        <v>43646</v>
      </c>
      <c r="T22" s="22">
        <f>DATE(YEAR(O22)+P22,MONTH(O22),DAY(O22))</f>
        <v>54604</v>
      </c>
      <c r="U22" s="23">
        <f>YEAR(R22)</f>
        <v>2014</v>
      </c>
      <c r="V22" s="23">
        <f>YEAR(S22)</f>
        <v>2019</v>
      </c>
      <c r="W22" s="23">
        <f>YEAR(T22)</f>
        <v>2049</v>
      </c>
      <c r="X22" s="25">
        <v>1000000</v>
      </c>
      <c r="Y22" s="14" t="s">
        <v>353</v>
      </c>
      <c r="Z22" s="26">
        <f>X22</f>
        <v>1000000</v>
      </c>
      <c r="AA22" s="26"/>
    </row>
    <row r="23" spans="1:38" hidden="1" x14ac:dyDescent="0.3">
      <c r="A23" s="12" t="s">
        <v>477</v>
      </c>
      <c r="B23" s="12">
        <v>2018</v>
      </c>
      <c r="C23" s="12">
        <v>2017</v>
      </c>
      <c r="D23" s="13" t="s">
        <v>68</v>
      </c>
      <c r="E23" s="13" t="s">
        <v>108</v>
      </c>
      <c r="F23" s="14">
        <v>2</v>
      </c>
      <c r="G23" s="24" t="s">
        <v>96</v>
      </c>
      <c r="H23" s="13">
        <v>7086991.8799999999</v>
      </c>
      <c r="I23" s="13">
        <v>620687.91</v>
      </c>
      <c r="J23" s="12" t="s">
        <v>459</v>
      </c>
      <c r="K23" s="20">
        <v>22</v>
      </c>
      <c r="L23" s="14">
        <v>75.900000000000006</v>
      </c>
      <c r="M23" s="14">
        <v>253</v>
      </c>
      <c r="N23" s="4" t="s">
        <v>529</v>
      </c>
      <c r="O23" s="4" t="s">
        <v>529</v>
      </c>
      <c r="P23" s="4" t="s">
        <v>529</v>
      </c>
      <c r="Q23" s="4" t="s">
        <v>529</v>
      </c>
      <c r="R23" s="4" t="s">
        <v>529</v>
      </c>
      <c r="S23" s="4" t="s">
        <v>529</v>
      </c>
      <c r="T23" s="4" t="s">
        <v>529</v>
      </c>
      <c r="U23" s="4" t="s">
        <v>529</v>
      </c>
      <c r="V23" s="4" t="s">
        <v>529</v>
      </c>
      <c r="W23" s="4" t="s">
        <v>529</v>
      </c>
      <c r="X23" s="4" t="s">
        <v>529</v>
      </c>
      <c r="Y23" s="4" t="s">
        <v>529</v>
      </c>
      <c r="Z23" s="4" t="s">
        <v>529</v>
      </c>
      <c r="AA23" s="4"/>
    </row>
    <row r="24" spans="1:38" hidden="1" x14ac:dyDescent="0.3">
      <c r="A24" s="12" t="s">
        <v>477</v>
      </c>
      <c r="B24" s="12">
        <v>2017</v>
      </c>
      <c r="C24" s="12">
        <v>2017</v>
      </c>
      <c r="D24" s="13" t="s">
        <v>105</v>
      </c>
      <c r="E24" s="13" t="s">
        <v>524</v>
      </c>
      <c r="F24" s="14">
        <v>2</v>
      </c>
      <c r="G24" s="24" t="s">
        <v>498</v>
      </c>
      <c r="H24" s="13">
        <v>7244796.3799999999</v>
      </c>
      <c r="I24" s="13">
        <v>602585.39</v>
      </c>
      <c r="J24" s="12" t="s">
        <v>522</v>
      </c>
      <c r="K24" s="20">
        <v>9</v>
      </c>
      <c r="L24" s="14">
        <v>22.5</v>
      </c>
      <c r="M24" s="14">
        <v>67.5</v>
      </c>
      <c r="N24" s="4" t="s">
        <v>529</v>
      </c>
      <c r="O24" s="4" t="s">
        <v>529</v>
      </c>
      <c r="P24" s="4" t="s">
        <v>529</v>
      </c>
      <c r="Q24" s="4" t="s">
        <v>529</v>
      </c>
      <c r="R24" s="4" t="s">
        <v>529</v>
      </c>
      <c r="S24" s="4" t="s">
        <v>529</v>
      </c>
      <c r="T24" s="4" t="s">
        <v>529</v>
      </c>
      <c r="U24" s="4" t="s">
        <v>529</v>
      </c>
      <c r="V24" s="4" t="s">
        <v>529</v>
      </c>
      <c r="W24" s="4" t="s">
        <v>529</v>
      </c>
      <c r="X24" s="4" t="s">
        <v>529</v>
      </c>
      <c r="Y24" s="4" t="s">
        <v>529</v>
      </c>
      <c r="Z24" s="4" t="s">
        <v>529</v>
      </c>
      <c r="AA24" s="4"/>
    </row>
    <row r="25" spans="1:38" hidden="1" x14ac:dyDescent="0.3">
      <c r="A25" s="12" t="s">
        <v>477</v>
      </c>
      <c r="B25" s="12">
        <v>2018</v>
      </c>
      <c r="C25" s="12">
        <v>2016</v>
      </c>
      <c r="D25" s="13" t="s">
        <v>50</v>
      </c>
      <c r="E25" s="13" t="s">
        <v>58</v>
      </c>
      <c r="F25" s="14">
        <v>2</v>
      </c>
      <c r="G25" s="13" t="s">
        <v>59</v>
      </c>
      <c r="H25" s="13">
        <v>7045945.6399999997</v>
      </c>
      <c r="I25" s="13">
        <v>498645.32</v>
      </c>
      <c r="J25" s="12" t="s">
        <v>316</v>
      </c>
      <c r="K25" s="20">
        <v>23</v>
      </c>
      <c r="L25" s="14" t="s">
        <v>137</v>
      </c>
      <c r="M25" s="14">
        <v>190</v>
      </c>
      <c r="N25" s="14">
        <v>180</v>
      </c>
      <c r="O25" s="21">
        <v>40326</v>
      </c>
      <c r="P25" s="14">
        <v>35</v>
      </c>
      <c r="Q25" s="14">
        <v>5</v>
      </c>
      <c r="R25" s="22">
        <f>O25</f>
        <v>40326</v>
      </c>
      <c r="S25" s="22">
        <f>DATE(YEAR(O25)+Q25,MONTH(O25),DAY(O25))</f>
        <v>42152</v>
      </c>
      <c r="T25" s="22">
        <f>DATE(YEAR(O25)+P25,MONTH(O25),DAY(O25))</f>
        <v>53110</v>
      </c>
      <c r="U25" s="23">
        <f t="shared" ref="U25:W26" si="2">YEAR(R25)</f>
        <v>2010</v>
      </c>
      <c r="V25" s="23">
        <f t="shared" si="2"/>
        <v>2015</v>
      </c>
      <c r="W25" s="23">
        <f t="shared" si="2"/>
        <v>2045</v>
      </c>
      <c r="X25" s="25">
        <v>300000</v>
      </c>
      <c r="Y25" s="14" t="s">
        <v>353</v>
      </c>
      <c r="Z25" s="26">
        <f>X25</f>
        <v>300000</v>
      </c>
      <c r="AA25" s="26"/>
    </row>
    <row r="26" spans="1:38" x14ac:dyDescent="0.3">
      <c r="A26" s="12" t="s">
        <v>520</v>
      </c>
      <c r="B26" s="12">
        <v>2019</v>
      </c>
      <c r="C26" s="12">
        <v>2017</v>
      </c>
      <c r="D26" s="13" t="s">
        <v>31</v>
      </c>
      <c r="E26" s="13" t="s">
        <v>32</v>
      </c>
      <c r="F26" s="14">
        <v>1</v>
      </c>
      <c r="G26" s="13" t="s">
        <v>36</v>
      </c>
      <c r="H26" s="13">
        <v>7262364.8399999999</v>
      </c>
      <c r="I26" s="13">
        <v>767168.95</v>
      </c>
      <c r="J26" s="12" t="s">
        <v>312</v>
      </c>
      <c r="K26" s="20">
        <v>314</v>
      </c>
      <c r="M26" s="27">
        <v>2800</v>
      </c>
      <c r="N26" s="14">
        <v>200</v>
      </c>
      <c r="O26" s="21">
        <v>40896</v>
      </c>
      <c r="P26" s="14">
        <v>30</v>
      </c>
      <c r="Q26" s="21">
        <v>44561</v>
      </c>
      <c r="R26" s="22">
        <f>O26</f>
        <v>40896</v>
      </c>
      <c r="S26" s="22">
        <f>Q26</f>
        <v>44561</v>
      </c>
      <c r="T26" s="22">
        <f>DATE(YEAR(O26)+P26,MONTH(O26),DAY(O26))</f>
        <v>51854</v>
      </c>
      <c r="U26" s="23">
        <f t="shared" si="2"/>
        <v>2011</v>
      </c>
      <c r="V26" s="23">
        <f t="shared" si="2"/>
        <v>2021</v>
      </c>
      <c r="W26" s="23">
        <f t="shared" si="2"/>
        <v>2041</v>
      </c>
      <c r="X26" s="25">
        <v>1300000</v>
      </c>
      <c r="Y26" s="14" t="s">
        <v>353</v>
      </c>
      <c r="Z26" s="26">
        <f>X26</f>
        <v>1300000</v>
      </c>
      <c r="AA26" s="26"/>
      <c r="AC26" s="12" t="s">
        <v>413</v>
      </c>
    </row>
    <row r="27" spans="1:38" x14ac:dyDescent="0.3">
      <c r="A27" s="12" t="s">
        <v>520</v>
      </c>
      <c r="B27" s="12">
        <v>2019</v>
      </c>
      <c r="C27" s="12">
        <v>2017</v>
      </c>
      <c r="D27" s="12" t="s">
        <v>31</v>
      </c>
      <c r="E27" s="12" t="s">
        <v>32</v>
      </c>
      <c r="F27" s="12">
        <v>1</v>
      </c>
      <c r="G27" s="12" t="s">
        <v>336</v>
      </c>
      <c r="H27" s="13">
        <v>7272471.9800000004</v>
      </c>
      <c r="I27" s="13">
        <v>745390.48</v>
      </c>
      <c r="J27" s="12" t="s">
        <v>312</v>
      </c>
      <c r="K27" s="20">
        <v>440</v>
      </c>
      <c r="N27" s="12">
        <v>200</v>
      </c>
      <c r="O27" s="21">
        <v>41779</v>
      </c>
      <c r="P27" s="21">
        <v>44561</v>
      </c>
      <c r="Q27" s="21">
        <v>53285</v>
      </c>
      <c r="S27" s="4" t="s">
        <v>529</v>
      </c>
      <c r="T27" s="4" t="s">
        <v>529</v>
      </c>
      <c r="U27" s="14">
        <v>2014</v>
      </c>
      <c r="V27" s="14">
        <v>2021</v>
      </c>
      <c r="W27" s="14">
        <v>2045</v>
      </c>
      <c r="X27" s="25">
        <v>1300000</v>
      </c>
      <c r="Y27" s="14" t="s">
        <v>353</v>
      </c>
      <c r="Z27" s="26">
        <f>X27</f>
        <v>1300000</v>
      </c>
      <c r="AA27" s="26"/>
    </row>
    <row r="28" spans="1:38" hidden="1" x14ac:dyDescent="0.3">
      <c r="A28" s="9" t="s">
        <v>335</v>
      </c>
      <c r="B28" s="9"/>
      <c r="C28" s="9">
        <v>2017</v>
      </c>
      <c r="D28" s="3" t="s">
        <v>516</v>
      </c>
      <c r="E28" s="3" t="s">
        <v>513</v>
      </c>
      <c r="F28" s="4">
        <v>3</v>
      </c>
      <c r="G28" s="3" t="s">
        <v>510</v>
      </c>
      <c r="H28" s="3">
        <v>6576510.2300000004</v>
      </c>
      <c r="I28" s="3">
        <v>565822.80000000005</v>
      </c>
      <c r="J28" s="9" t="s">
        <v>512</v>
      </c>
      <c r="K28" s="10">
        <v>10</v>
      </c>
      <c r="L28" s="4"/>
      <c r="M28" s="4"/>
      <c r="N28" s="4" t="s">
        <v>529</v>
      </c>
      <c r="O28" s="4" t="s">
        <v>529</v>
      </c>
      <c r="P28" s="4" t="s">
        <v>529</v>
      </c>
      <c r="Q28" s="4" t="s">
        <v>529</v>
      </c>
      <c r="R28" s="4" t="s">
        <v>529</v>
      </c>
      <c r="S28" s="4" t="s">
        <v>529</v>
      </c>
      <c r="T28" s="4" t="s">
        <v>529</v>
      </c>
      <c r="U28" s="4" t="s">
        <v>529</v>
      </c>
      <c r="V28" s="4" t="s">
        <v>529</v>
      </c>
      <c r="W28" s="4" t="s">
        <v>529</v>
      </c>
      <c r="X28" s="4" t="s">
        <v>529</v>
      </c>
      <c r="Y28" s="4" t="s">
        <v>529</v>
      </c>
      <c r="Z28" s="4" t="s">
        <v>529</v>
      </c>
      <c r="AA28" s="4"/>
      <c r="AB28" s="9"/>
      <c r="AC28" s="9"/>
      <c r="AD28" s="9"/>
      <c r="AE28" s="9"/>
      <c r="AF28" s="9"/>
      <c r="AG28" s="9"/>
      <c r="AH28" s="9"/>
      <c r="AI28" s="9"/>
      <c r="AJ28" s="9"/>
      <c r="AK28" s="9"/>
      <c r="AL28" s="9"/>
    </row>
    <row r="29" spans="1:38" s="9" customFormat="1" hidden="1" x14ac:dyDescent="0.3">
      <c r="A29" s="9" t="s">
        <v>335</v>
      </c>
      <c r="C29" s="9">
        <v>2017</v>
      </c>
      <c r="D29" s="3" t="s">
        <v>178</v>
      </c>
      <c r="E29" s="3" t="s">
        <v>278</v>
      </c>
      <c r="F29" s="4">
        <v>3</v>
      </c>
      <c r="G29" s="3" t="s">
        <v>279</v>
      </c>
      <c r="H29" s="3">
        <v>6430293.2599999998</v>
      </c>
      <c r="I29" s="3">
        <v>353364.77</v>
      </c>
      <c r="J29" s="9" t="s">
        <v>304</v>
      </c>
      <c r="K29" s="10">
        <v>13</v>
      </c>
      <c r="L29" s="4"/>
      <c r="M29" s="4"/>
      <c r="N29" s="4">
        <v>200</v>
      </c>
      <c r="O29" s="2">
        <v>42529</v>
      </c>
      <c r="P29" s="4">
        <v>30</v>
      </c>
      <c r="Q29" s="4">
        <v>5</v>
      </c>
      <c r="R29" s="6">
        <f>O29</f>
        <v>42529</v>
      </c>
      <c r="S29" s="6">
        <f>DATE(YEAR(O29)+Q29,MONTH(O29),DAY(O29))</f>
        <v>44355</v>
      </c>
      <c r="T29" s="6">
        <f>DATE(YEAR(O29)+P29,MONTH(O29),DAY(O29))</f>
        <v>53486</v>
      </c>
      <c r="U29" s="8">
        <f>YEAR(R29)</f>
        <v>2016</v>
      </c>
      <c r="V29" s="8">
        <f>YEAR(S29)</f>
        <v>2021</v>
      </c>
      <c r="W29" s="8">
        <f>YEAR(T29)</f>
        <v>2046</v>
      </c>
      <c r="X29" s="5">
        <v>600000</v>
      </c>
      <c r="Y29" s="4" t="s">
        <v>351</v>
      </c>
      <c r="Z29" s="7">
        <f>X29</f>
        <v>600000</v>
      </c>
      <c r="AA29" s="7"/>
    </row>
    <row r="30" spans="1:38" s="9" customFormat="1" hidden="1" x14ac:dyDescent="0.3">
      <c r="A30" s="9" t="s">
        <v>335</v>
      </c>
      <c r="C30" s="9">
        <v>2017</v>
      </c>
      <c r="D30" s="9" t="s">
        <v>27</v>
      </c>
      <c r="E30" s="9" t="s">
        <v>333</v>
      </c>
      <c r="F30" s="9">
        <v>3</v>
      </c>
      <c r="G30" s="9" t="s">
        <v>340</v>
      </c>
      <c r="H30" s="3">
        <v>6449681.3899999997</v>
      </c>
      <c r="I30" s="3">
        <v>588450.96</v>
      </c>
      <c r="J30" s="9" t="s">
        <v>334</v>
      </c>
      <c r="K30" s="10">
        <v>4</v>
      </c>
      <c r="L30" s="4"/>
      <c r="M30" s="4"/>
      <c r="N30" s="9">
        <v>205</v>
      </c>
      <c r="O30" s="4" t="s">
        <v>529</v>
      </c>
      <c r="P30" s="4" t="s">
        <v>529</v>
      </c>
      <c r="Q30" s="4" t="s">
        <v>529</v>
      </c>
      <c r="R30" s="4" t="s">
        <v>529</v>
      </c>
      <c r="S30" s="4" t="s">
        <v>529</v>
      </c>
      <c r="T30" s="4" t="s">
        <v>529</v>
      </c>
      <c r="U30" s="4" t="s">
        <v>529</v>
      </c>
      <c r="V30" s="4" t="s">
        <v>529</v>
      </c>
      <c r="W30" s="4" t="s">
        <v>529</v>
      </c>
      <c r="X30" s="4" t="s">
        <v>529</v>
      </c>
      <c r="Y30" s="4" t="s">
        <v>529</v>
      </c>
      <c r="Z30" s="4" t="s">
        <v>529</v>
      </c>
      <c r="AA30" s="4"/>
      <c r="AB30" s="9" t="s">
        <v>335</v>
      </c>
    </row>
    <row r="31" spans="1:38" s="9" customFormat="1" x14ac:dyDescent="0.3">
      <c r="A31" s="12"/>
      <c r="B31" s="12"/>
      <c r="C31" s="12">
        <v>2017</v>
      </c>
      <c r="D31" s="13" t="s">
        <v>178</v>
      </c>
      <c r="E31" s="13" t="s">
        <v>226</v>
      </c>
      <c r="F31" s="14">
        <v>3</v>
      </c>
      <c r="G31" s="13" t="s">
        <v>228</v>
      </c>
      <c r="H31" s="13">
        <v>6440875.0300000003</v>
      </c>
      <c r="I31" s="13">
        <v>409364.77</v>
      </c>
      <c r="J31" s="12" t="s">
        <v>301</v>
      </c>
      <c r="K31" s="20">
        <v>3</v>
      </c>
      <c r="L31" s="14" t="s">
        <v>229</v>
      </c>
      <c r="M31" s="14"/>
      <c r="N31" s="14">
        <v>150</v>
      </c>
      <c r="O31" s="21">
        <v>41752</v>
      </c>
      <c r="P31" s="14">
        <v>30</v>
      </c>
      <c r="Q31" s="14">
        <v>5</v>
      </c>
      <c r="R31" s="22">
        <f t="shared" ref="R31:R41" si="3">O31</f>
        <v>41752</v>
      </c>
      <c r="S31" s="22">
        <f t="shared" ref="S31:S39" si="4">DATE(YEAR(O31)+Q31,MONTH(O31),DAY(O31))</f>
        <v>43578</v>
      </c>
      <c r="T31" s="22">
        <f t="shared" ref="T31:T39" si="5">DATE(YEAR(O31)+P31,MONTH(O31),DAY(O31))</f>
        <v>52710</v>
      </c>
      <c r="U31" s="23">
        <f t="shared" ref="U31:U41" si="6">YEAR(R31)</f>
        <v>2014</v>
      </c>
      <c r="V31" s="23">
        <f t="shared" ref="V31:V41" si="7">YEAR(S31)</f>
        <v>2019</v>
      </c>
      <c r="W31" s="23">
        <f t="shared" ref="W31:W41" si="8">YEAR(T31)</f>
        <v>2044</v>
      </c>
      <c r="X31" s="25">
        <v>600000</v>
      </c>
      <c r="Y31" s="14" t="s">
        <v>353</v>
      </c>
      <c r="Z31" s="26">
        <f>X31</f>
        <v>600000</v>
      </c>
      <c r="AA31" s="26"/>
      <c r="AB31" s="12"/>
      <c r="AC31" s="12"/>
      <c r="AD31" s="12"/>
      <c r="AE31" s="12"/>
      <c r="AF31" s="12"/>
      <c r="AG31" s="12"/>
      <c r="AH31" s="12"/>
      <c r="AI31" s="12"/>
      <c r="AJ31" s="12"/>
      <c r="AK31" s="12"/>
      <c r="AL31" s="12"/>
    </row>
    <row r="32" spans="1:38" x14ac:dyDescent="0.3">
      <c r="C32" s="12">
        <v>2017</v>
      </c>
      <c r="D32" s="13" t="s">
        <v>178</v>
      </c>
      <c r="E32" s="13" t="s">
        <v>226</v>
      </c>
      <c r="F32" s="14">
        <v>3</v>
      </c>
      <c r="G32" s="13" t="s">
        <v>230</v>
      </c>
      <c r="H32" s="13">
        <v>6441460.5099999998</v>
      </c>
      <c r="I32" s="13">
        <v>407316.89</v>
      </c>
      <c r="J32" s="12" t="s">
        <v>301</v>
      </c>
      <c r="K32" s="20">
        <v>3</v>
      </c>
      <c r="M32" s="14">
        <v>24</v>
      </c>
      <c r="N32" s="14">
        <v>180</v>
      </c>
      <c r="O32" s="21">
        <v>41936</v>
      </c>
      <c r="P32" s="14">
        <v>30</v>
      </c>
      <c r="Q32" s="14">
        <v>5</v>
      </c>
      <c r="R32" s="22">
        <f t="shared" si="3"/>
        <v>41936</v>
      </c>
      <c r="S32" s="22">
        <f t="shared" si="4"/>
        <v>43762</v>
      </c>
      <c r="T32" s="22">
        <f t="shared" si="5"/>
        <v>52894</v>
      </c>
      <c r="U32" s="23">
        <f t="shared" si="6"/>
        <v>2014</v>
      </c>
      <c r="V32" s="23">
        <f t="shared" si="7"/>
        <v>2019</v>
      </c>
      <c r="W32" s="23">
        <f t="shared" si="8"/>
        <v>2044</v>
      </c>
      <c r="X32" s="14" t="s">
        <v>356</v>
      </c>
      <c r="Y32" s="14" t="s">
        <v>353</v>
      </c>
      <c r="Z32" s="14">
        <v>750000</v>
      </c>
    </row>
    <row r="33" spans="3:38" x14ac:dyDescent="0.3">
      <c r="C33" s="12">
        <v>2017</v>
      </c>
      <c r="D33" s="13" t="s">
        <v>144</v>
      </c>
      <c r="E33" s="13" t="s">
        <v>152</v>
      </c>
      <c r="F33" s="14">
        <v>3</v>
      </c>
      <c r="G33" s="13" t="s">
        <v>153</v>
      </c>
      <c r="H33" s="13">
        <v>6381836.21</v>
      </c>
      <c r="I33" s="13">
        <v>476056.46</v>
      </c>
      <c r="J33" s="12" t="s">
        <v>299</v>
      </c>
      <c r="K33" s="20">
        <v>8</v>
      </c>
      <c r="M33" s="14">
        <v>83</v>
      </c>
      <c r="N33" s="14">
        <v>180</v>
      </c>
      <c r="O33" s="21">
        <v>42244</v>
      </c>
      <c r="P33" s="14">
        <v>35</v>
      </c>
      <c r="Q33" s="14">
        <v>5</v>
      </c>
      <c r="R33" s="22">
        <f t="shared" si="3"/>
        <v>42244</v>
      </c>
      <c r="S33" s="22">
        <f t="shared" si="4"/>
        <v>44071</v>
      </c>
      <c r="T33" s="22">
        <f t="shared" si="5"/>
        <v>55028</v>
      </c>
      <c r="U33" s="23">
        <f t="shared" si="6"/>
        <v>2015</v>
      </c>
      <c r="V33" s="23">
        <f t="shared" si="7"/>
        <v>2020</v>
      </c>
      <c r="W33" s="23">
        <f t="shared" si="8"/>
        <v>2050</v>
      </c>
      <c r="X33" s="14">
        <v>539000</v>
      </c>
      <c r="Y33" s="14" t="s">
        <v>351</v>
      </c>
      <c r="Z33" s="26">
        <f t="shared" ref="Z33:Z39" si="9">X33</f>
        <v>539000</v>
      </c>
      <c r="AA33" s="26"/>
      <c r="AB33" s="12" t="s">
        <v>393</v>
      </c>
      <c r="AD33" s="12" t="s">
        <v>264</v>
      </c>
    </row>
    <row r="34" spans="3:38" x14ac:dyDescent="0.3">
      <c r="C34" s="12">
        <v>2016</v>
      </c>
      <c r="D34" s="13" t="s">
        <v>50</v>
      </c>
      <c r="E34" s="13" t="s">
        <v>56</v>
      </c>
      <c r="F34" s="14">
        <v>2</v>
      </c>
      <c r="G34" s="13" t="s">
        <v>57</v>
      </c>
      <c r="H34" s="13">
        <v>6956361.46</v>
      </c>
      <c r="I34" s="13">
        <v>528003.23</v>
      </c>
      <c r="J34" s="12" t="s">
        <v>299</v>
      </c>
      <c r="K34" s="20">
        <v>25</v>
      </c>
      <c r="L34" s="14" t="s">
        <v>253</v>
      </c>
      <c r="M34" s="14">
        <v>190</v>
      </c>
      <c r="N34" s="14">
        <v>180</v>
      </c>
      <c r="O34" s="21">
        <v>41060</v>
      </c>
      <c r="P34" s="14">
        <v>35</v>
      </c>
      <c r="Q34" s="14">
        <v>5</v>
      </c>
      <c r="R34" s="22">
        <f t="shared" si="3"/>
        <v>41060</v>
      </c>
      <c r="S34" s="22">
        <f t="shared" si="4"/>
        <v>42886</v>
      </c>
      <c r="T34" s="22">
        <f t="shared" si="5"/>
        <v>53843</v>
      </c>
      <c r="U34" s="23">
        <f t="shared" si="6"/>
        <v>2012</v>
      </c>
      <c r="V34" s="23">
        <f t="shared" si="7"/>
        <v>2017</v>
      </c>
      <c r="W34" s="23">
        <f t="shared" si="8"/>
        <v>2047</v>
      </c>
      <c r="X34" s="25">
        <v>300000</v>
      </c>
      <c r="Y34" s="14" t="s">
        <v>353</v>
      </c>
      <c r="Z34" s="26">
        <f t="shared" si="9"/>
        <v>300000</v>
      </c>
      <c r="AA34" s="26"/>
      <c r="AC34" s="12" t="s">
        <v>378</v>
      </c>
    </row>
    <row r="35" spans="3:38" x14ac:dyDescent="0.3">
      <c r="C35" s="12">
        <v>2017</v>
      </c>
      <c r="D35" s="13" t="s">
        <v>37</v>
      </c>
      <c r="E35" s="13" t="s">
        <v>39</v>
      </c>
      <c r="F35" s="14">
        <v>4</v>
      </c>
      <c r="G35" s="13" t="s">
        <v>38</v>
      </c>
      <c r="H35" s="13">
        <v>6260680.8399999999</v>
      </c>
      <c r="I35" s="13">
        <v>400941.97</v>
      </c>
      <c r="J35" s="12" t="s">
        <v>299</v>
      </c>
      <c r="K35" s="20">
        <v>1</v>
      </c>
      <c r="M35" s="32">
        <v>42496</v>
      </c>
      <c r="N35" s="14">
        <v>150</v>
      </c>
      <c r="O35" s="21">
        <v>41229</v>
      </c>
      <c r="P35" s="14">
        <v>30</v>
      </c>
      <c r="Q35" s="14">
        <v>5</v>
      </c>
      <c r="R35" s="22">
        <f t="shared" si="3"/>
        <v>41229</v>
      </c>
      <c r="S35" s="22">
        <f t="shared" si="4"/>
        <v>43055</v>
      </c>
      <c r="T35" s="22">
        <f t="shared" si="5"/>
        <v>52186</v>
      </c>
      <c r="U35" s="23">
        <f t="shared" si="6"/>
        <v>2012</v>
      </c>
      <c r="V35" s="23">
        <f t="shared" si="7"/>
        <v>2017</v>
      </c>
      <c r="W35" s="23">
        <f t="shared" si="8"/>
        <v>2042</v>
      </c>
      <c r="X35" s="25">
        <v>500000</v>
      </c>
      <c r="Y35" s="14" t="s">
        <v>351</v>
      </c>
      <c r="Z35" s="26">
        <f t="shared" si="9"/>
        <v>500000</v>
      </c>
      <c r="AA35" s="26"/>
      <c r="AD35" s="12" t="s">
        <v>40</v>
      </c>
    </row>
    <row r="36" spans="3:38" x14ac:dyDescent="0.3">
      <c r="C36" s="12">
        <v>2017</v>
      </c>
      <c r="D36" s="13" t="s">
        <v>37</v>
      </c>
      <c r="E36" s="13" t="s">
        <v>45</v>
      </c>
      <c r="F36" s="14">
        <v>4</v>
      </c>
      <c r="G36" s="13" t="s">
        <v>46</v>
      </c>
      <c r="H36" s="13">
        <v>6297610.6900000004</v>
      </c>
      <c r="I36" s="13">
        <v>395756.79</v>
      </c>
      <c r="J36" s="12" t="s">
        <v>299</v>
      </c>
      <c r="K36" s="20">
        <v>11</v>
      </c>
      <c r="L36" s="14" t="s">
        <v>371</v>
      </c>
      <c r="M36" s="14" t="s">
        <v>370</v>
      </c>
      <c r="N36" s="14" t="s">
        <v>49</v>
      </c>
      <c r="O36" s="21">
        <v>41878</v>
      </c>
      <c r="P36" s="14">
        <v>35</v>
      </c>
      <c r="Q36" s="14">
        <v>5</v>
      </c>
      <c r="R36" s="22">
        <f t="shared" si="3"/>
        <v>41878</v>
      </c>
      <c r="S36" s="22">
        <f t="shared" si="4"/>
        <v>43704</v>
      </c>
      <c r="T36" s="22">
        <f t="shared" si="5"/>
        <v>54662</v>
      </c>
      <c r="U36" s="23">
        <f t="shared" si="6"/>
        <v>2014</v>
      </c>
      <c r="V36" s="23">
        <f t="shared" si="7"/>
        <v>2019</v>
      </c>
      <c r="W36" s="23">
        <f t="shared" si="8"/>
        <v>2049</v>
      </c>
      <c r="X36" s="25">
        <v>500000</v>
      </c>
      <c r="Y36" s="14" t="s">
        <v>351</v>
      </c>
      <c r="Z36" s="26">
        <f t="shared" si="9"/>
        <v>500000</v>
      </c>
      <c r="AA36" s="26"/>
      <c r="AB36" s="12" t="s">
        <v>372</v>
      </c>
      <c r="AD36" s="12" t="s">
        <v>136</v>
      </c>
    </row>
    <row r="37" spans="3:38" x14ac:dyDescent="0.3">
      <c r="C37" s="12">
        <v>2017</v>
      </c>
      <c r="D37" s="13" t="s">
        <v>111</v>
      </c>
      <c r="E37" s="13" t="s">
        <v>119</v>
      </c>
      <c r="F37" s="14">
        <v>2</v>
      </c>
      <c r="G37" s="13" t="s">
        <v>311</v>
      </c>
      <c r="H37" s="13">
        <v>6768331.5099999998</v>
      </c>
      <c r="I37" s="13">
        <v>580605.98</v>
      </c>
      <c r="J37" s="12" t="s">
        <v>302</v>
      </c>
      <c r="K37" s="20">
        <v>85</v>
      </c>
      <c r="L37" s="14">
        <v>340</v>
      </c>
      <c r="M37" s="14">
        <v>540</v>
      </c>
      <c r="N37" s="14">
        <v>180</v>
      </c>
      <c r="O37" s="21">
        <v>40723</v>
      </c>
      <c r="P37" s="14">
        <v>35</v>
      </c>
      <c r="Q37" s="14">
        <v>5</v>
      </c>
      <c r="R37" s="22">
        <f t="shared" si="3"/>
        <v>40723</v>
      </c>
      <c r="S37" s="22">
        <f t="shared" si="4"/>
        <v>42550</v>
      </c>
      <c r="T37" s="22">
        <f t="shared" si="5"/>
        <v>53507</v>
      </c>
      <c r="U37" s="23">
        <f t="shared" si="6"/>
        <v>2011</v>
      </c>
      <c r="V37" s="23">
        <f t="shared" si="7"/>
        <v>2016</v>
      </c>
      <c r="W37" s="23">
        <f t="shared" si="8"/>
        <v>2046</v>
      </c>
      <c r="X37" s="25">
        <v>300000</v>
      </c>
      <c r="Y37" s="14" t="s">
        <v>353</v>
      </c>
      <c r="Z37" s="26">
        <f t="shared" si="9"/>
        <v>300000</v>
      </c>
      <c r="AA37" s="26"/>
      <c r="AB37" s="12" t="s">
        <v>362</v>
      </c>
      <c r="AD37" s="12" t="s">
        <v>257</v>
      </c>
    </row>
    <row r="38" spans="3:38" x14ac:dyDescent="0.3">
      <c r="C38" s="12">
        <v>2016</v>
      </c>
      <c r="D38" s="13" t="s">
        <v>159</v>
      </c>
      <c r="E38" s="13" t="s">
        <v>167</v>
      </c>
      <c r="F38" s="14">
        <v>3</v>
      </c>
      <c r="G38" s="13" t="s">
        <v>168</v>
      </c>
      <c r="H38" s="13">
        <v>6628976.9900000002</v>
      </c>
      <c r="I38" s="13">
        <v>388029.12</v>
      </c>
      <c r="J38" s="12" t="s">
        <v>418</v>
      </c>
      <c r="K38" s="20">
        <v>13</v>
      </c>
      <c r="L38" s="14" t="s">
        <v>169</v>
      </c>
      <c r="N38" s="14">
        <v>200</v>
      </c>
      <c r="O38" s="21">
        <v>41816</v>
      </c>
      <c r="P38" s="14">
        <v>30</v>
      </c>
      <c r="Q38" s="14">
        <v>5</v>
      </c>
      <c r="R38" s="22">
        <f t="shared" si="3"/>
        <v>41816</v>
      </c>
      <c r="S38" s="22">
        <f t="shared" si="4"/>
        <v>43642</v>
      </c>
      <c r="T38" s="22">
        <f t="shared" si="5"/>
        <v>52774</v>
      </c>
      <c r="U38" s="23">
        <f t="shared" si="6"/>
        <v>2014</v>
      </c>
      <c r="V38" s="23">
        <f t="shared" si="7"/>
        <v>2019</v>
      </c>
      <c r="W38" s="23">
        <f t="shared" si="8"/>
        <v>2044</v>
      </c>
      <c r="X38" s="25">
        <v>500000</v>
      </c>
      <c r="Y38" s="14" t="s">
        <v>351</v>
      </c>
      <c r="Z38" s="26">
        <f t="shared" si="9"/>
        <v>500000</v>
      </c>
      <c r="AA38" s="26"/>
      <c r="AD38" s="12" t="s">
        <v>170</v>
      </c>
    </row>
    <row r="39" spans="3:38" x14ac:dyDescent="0.3">
      <c r="C39" s="12">
        <v>2016</v>
      </c>
      <c r="D39" s="13" t="s">
        <v>235</v>
      </c>
      <c r="E39" s="13" t="s">
        <v>237</v>
      </c>
      <c r="F39" s="14">
        <v>3</v>
      </c>
      <c r="G39" s="13" t="s">
        <v>238</v>
      </c>
      <c r="H39" s="13">
        <v>6353036.1399999997</v>
      </c>
      <c r="I39" s="13">
        <v>565759.97</v>
      </c>
      <c r="J39" s="12" t="s">
        <v>290</v>
      </c>
      <c r="K39" s="20">
        <v>25</v>
      </c>
      <c r="N39" s="14">
        <v>210</v>
      </c>
      <c r="O39" s="21">
        <v>40998</v>
      </c>
      <c r="P39" s="14">
        <v>35</v>
      </c>
      <c r="Q39" s="14">
        <v>5</v>
      </c>
      <c r="R39" s="22">
        <f t="shared" si="3"/>
        <v>40998</v>
      </c>
      <c r="S39" s="22">
        <f t="shared" si="4"/>
        <v>42824</v>
      </c>
      <c r="T39" s="22">
        <f t="shared" si="5"/>
        <v>53781</v>
      </c>
      <c r="U39" s="23">
        <f t="shared" si="6"/>
        <v>2012</v>
      </c>
      <c r="V39" s="23">
        <f t="shared" si="7"/>
        <v>2017</v>
      </c>
      <c r="W39" s="23">
        <f t="shared" si="8"/>
        <v>2047</v>
      </c>
      <c r="X39" s="25">
        <v>350000</v>
      </c>
      <c r="Y39" s="14" t="s">
        <v>353</v>
      </c>
      <c r="Z39" s="26">
        <f t="shared" si="9"/>
        <v>350000</v>
      </c>
      <c r="AA39" s="26"/>
    </row>
    <row r="40" spans="3:38" x14ac:dyDescent="0.3">
      <c r="C40" s="12">
        <v>2016</v>
      </c>
      <c r="D40" s="13" t="s">
        <v>270</v>
      </c>
      <c r="E40" s="13" t="s">
        <v>271</v>
      </c>
      <c r="F40" s="14">
        <v>4</v>
      </c>
      <c r="G40" s="13" t="s">
        <v>545</v>
      </c>
      <c r="H40" s="13">
        <v>6184214.0800000001</v>
      </c>
      <c r="I40" s="13">
        <v>392378.27</v>
      </c>
      <c r="J40" s="12" t="s">
        <v>416</v>
      </c>
      <c r="K40" s="20">
        <v>3</v>
      </c>
      <c r="L40" s="14" t="s">
        <v>414</v>
      </c>
      <c r="M40" s="14">
        <v>15.8</v>
      </c>
      <c r="N40" s="14">
        <v>125</v>
      </c>
      <c r="O40" s="21">
        <v>39429</v>
      </c>
      <c r="P40" s="21">
        <v>50770</v>
      </c>
      <c r="Q40" s="21">
        <v>42610</v>
      </c>
      <c r="R40" s="21">
        <f t="shared" si="3"/>
        <v>39429</v>
      </c>
      <c r="S40" s="21">
        <f>Q40</f>
        <v>42610</v>
      </c>
      <c r="T40" s="21">
        <f>P40</f>
        <v>50770</v>
      </c>
      <c r="U40" s="23">
        <f t="shared" si="6"/>
        <v>2007</v>
      </c>
      <c r="V40" s="23">
        <f t="shared" si="7"/>
        <v>2016</v>
      </c>
      <c r="W40" s="23">
        <f t="shared" si="8"/>
        <v>2038</v>
      </c>
      <c r="X40" s="14">
        <v>0</v>
      </c>
      <c r="Y40" s="4" t="s">
        <v>529</v>
      </c>
      <c r="Z40" s="14">
        <v>0</v>
      </c>
      <c r="AA40" s="4"/>
      <c r="AL40" s="12" t="s">
        <v>329</v>
      </c>
    </row>
    <row r="41" spans="3:38" x14ac:dyDescent="0.3">
      <c r="C41" s="12">
        <v>2017</v>
      </c>
      <c r="D41" s="13" t="s">
        <v>178</v>
      </c>
      <c r="E41" s="13" t="s">
        <v>210</v>
      </c>
      <c r="F41" s="14">
        <v>3</v>
      </c>
      <c r="G41" s="13" t="s">
        <v>214</v>
      </c>
      <c r="H41" s="13">
        <v>6404511.4800000004</v>
      </c>
      <c r="I41" s="13">
        <v>389490.31</v>
      </c>
      <c r="J41" s="12" t="s">
        <v>442</v>
      </c>
      <c r="K41" s="20">
        <v>4</v>
      </c>
      <c r="M41" s="14">
        <v>5</v>
      </c>
      <c r="N41" s="14">
        <v>150</v>
      </c>
      <c r="O41" s="21">
        <v>41323</v>
      </c>
      <c r="P41" s="14">
        <v>35</v>
      </c>
      <c r="Q41" s="14">
        <v>5</v>
      </c>
      <c r="R41" s="22">
        <f t="shared" si="3"/>
        <v>41323</v>
      </c>
      <c r="S41" s="22">
        <f>DATE(YEAR(O41)+Q41,MONTH(O41),DAY(O41))</f>
        <v>43149</v>
      </c>
      <c r="T41" s="22">
        <f>DATE(YEAR(O41)+P41,MONTH(O41),DAY(O41))</f>
        <v>54106</v>
      </c>
      <c r="U41" s="23">
        <f t="shared" si="6"/>
        <v>2013</v>
      </c>
      <c r="V41" s="23">
        <f t="shared" si="7"/>
        <v>2018</v>
      </c>
      <c r="W41" s="23">
        <f t="shared" si="8"/>
        <v>2048</v>
      </c>
      <c r="X41" s="25">
        <v>400000</v>
      </c>
      <c r="Y41" s="14" t="s">
        <v>353</v>
      </c>
      <c r="Z41" s="26">
        <f>X41</f>
        <v>400000</v>
      </c>
      <c r="AA41" s="26"/>
    </row>
    <row r="42" spans="3:38" x14ac:dyDescent="0.3">
      <c r="C42" s="12">
        <v>2017</v>
      </c>
      <c r="D42" s="13" t="s">
        <v>120</v>
      </c>
      <c r="E42" s="13" t="s">
        <v>121</v>
      </c>
      <c r="F42" s="14">
        <v>3</v>
      </c>
      <c r="G42" s="13" t="s">
        <v>468</v>
      </c>
      <c r="H42" s="13">
        <v>6749526.0999999996</v>
      </c>
      <c r="I42" s="13">
        <v>561882.04</v>
      </c>
      <c r="J42" s="12" t="s">
        <v>472</v>
      </c>
      <c r="K42" s="20">
        <v>10</v>
      </c>
      <c r="N42" s="4" t="s">
        <v>529</v>
      </c>
      <c r="O42" s="4" t="s">
        <v>529</v>
      </c>
      <c r="P42" s="4" t="s">
        <v>529</v>
      </c>
      <c r="Q42" s="4" t="s">
        <v>529</v>
      </c>
      <c r="R42" s="4" t="s">
        <v>529</v>
      </c>
      <c r="S42" s="4" t="s">
        <v>529</v>
      </c>
      <c r="T42" s="4" t="s">
        <v>529</v>
      </c>
      <c r="U42" s="14">
        <v>2017</v>
      </c>
      <c r="V42" s="14">
        <f>U42+5</f>
        <v>2022</v>
      </c>
      <c r="W42" s="4" t="s">
        <v>529</v>
      </c>
      <c r="X42" s="4" t="s">
        <v>529</v>
      </c>
      <c r="Y42" s="4" t="s">
        <v>529</v>
      </c>
      <c r="Z42" s="4" t="s">
        <v>529</v>
      </c>
      <c r="AA42" s="4"/>
    </row>
    <row r="43" spans="3:38" x14ac:dyDescent="0.3">
      <c r="C43" s="12">
        <v>2017</v>
      </c>
      <c r="D43" s="13" t="s">
        <v>120</v>
      </c>
      <c r="E43" s="13" t="s">
        <v>469</v>
      </c>
      <c r="F43" s="14">
        <v>3</v>
      </c>
      <c r="G43" s="13" t="s">
        <v>470</v>
      </c>
      <c r="H43" s="13">
        <v>6708802.0599999996</v>
      </c>
      <c r="I43" s="13">
        <v>570743.42000000004</v>
      </c>
      <c r="J43" s="12" t="s">
        <v>282</v>
      </c>
      <c r="K43" s="20">
        <v>6</v>
      </c>
      <c r="N43" s="4" t="s">
        <v>529</v>
      </c>
      <c r="O43" s="4" t="s">
        <v>529</v>
      </c>
      <c r="P43" s="4" t="s">
        <v>529</v>
      </c>
      <c r="Q43" s="4" t="s">
        <v>529</v>
      </c>
      <c r="R43" s="4" t="s">
        <v>529</v>
      </c>
      <c r="S43" s="4" t="s">
        <v>529</v>
      </c>
      <c r="T43" s="4" t="s">
        <v>529</v>
      </c>
      <c r="U43" s="14">
        <v>2017</v>
      </c>
      <c r="V43" s="14">
        <f>U43+5</f>
        <v>2022</v>
      </c>
      <c r="W43" s="4" t="s">
        <v>529</v>
      </c>
      <c r="X43" s="4" t="s">
        <v>529</v>
      </c>
      <c r="Y43" s="4" t="s">
        <v>529</v>
      </c>
      <c r="Z43" s="4" t="s">
        <v>529</v>
      </c>
      <c r="AA43" s="4"/>
    </row>
    <row r="44" spans="3:38" x14ac:dyDescent="0.3">
      <c r="C44" s="12">
        <v>2016</v>
      </c>
      <c r="D44" s="13" t="s">
        <v>68</v>
      </c>
      <c r="E44" s="13" t="s">
        <v>77</v>
      </c>
      <c r="F44" s="14">
        <v>2</v>
      </c>
      <c r="G44" s="13" t="s">
        <v>78</v>
      </c>
      <c r="H44" s="13">
        <v>6971319.8099999996</v>
      </c>
      <c r="I44" s="13">
        <v>628200.18999999994</v>
      </c>
      <c r="J44" s="12" t="s">
        <v>282</v>
      </c>
      <c r="K44" s="20">
        <v>40</v>
      </c>
      <c r="N44" s="14">
        <v>220</v>
      </c>
      <c r="O44" s="21">
        <v>42145</v>
      </c>
      <c r="P44" s="14">
        <v>35</v>
      </c>
      <c r="Q44" s="14">
        <v>7</v>
      </c>
      <c r="R44" s="22">
        <f>O44</f>
        <v>42145</v>
      </c>
      <c r="S44" s="22">
        <f>DATE(YEAR(O44)+Q44,MONTH(O44),DAY(O44))</f>
        <v>44702</v>
      </c>
      <c r="T44" s="22">
        <f>DATE(YEAR(O44)+P44,MONTH(O44),DAY(O44))</f>
        <v>54929</v>
      </c>
      <c r="U44" s="23">
        <f t="shared" ref="U44:W48" si="10">YEAR(R44)</f>
        <v>2015</v>
      </c>
      <c r="V44" s="23">
        <f t="shared" si="10"/>
        <v>2022</v>
      </c>
      <c r="W44" s="23">
        <f t="shared" si="10"/>
        <v>2050</v>
      </c>
      <c r="X44" s="25">
        <v>350000</v>
      </c>
      <c r="Y44" s="14" t="s">
        <v>351</v>
      </c>
      <c r="Z44" s="26">
        <f>X44</f>
        <v>350000</v>
      </c>
      <c r="AA44" s="26"/>
    </row>
    <row r="45" spans="3:38" x14ac:dyDescent="0.3">
      <c r="C45" s="12">
        <v>2016</v>
      </c>
      <c r="D45" s="13" t="s">
        <v>68</v>
      </c>
      <c r="E45" s="13" t="s">
        <v>86</v>
      </c>
      <c r="F45" s="14">
        <v>2</v>
      </c>
      <c r="G45" s="13" t="s">
        <v>101</v>
      </c>
      <c r="H45" s="13">
        <v>7063091.4900000002</v>
      </c>
      <c r="I45" s="13">
        <v>697769.78</v>
      </c>
      <c r="J45" s="12" t="s">
        <v>282</v>
      </c>
      <c r="K45" s="20">
        <v>33</v>
      </c>
      <c r="L45" s="14" t="s">
        <v>250</v>
      </c>
      <c r="N45" s="14">
        <v>205</v>
      </c>
      <c r="O45" s="21">
        <v>41149</v>
      </c>
      <c r="P45" s="14">
        <v>35</v>
      </c>
      <c r="Q45" s="14">
        <v>5</v>
      </c>
      <c r="R45" s="22">
        <f>O45</f>
        <v>41149</v>
      </c>
      <c r="S45" s="22">
        <f>DATE(YEAR(O45)+Q45,MONTH(O45),DAY(O45))</f>
        <v>42975</v>
      </c>
      <c r="T45" s="22">
        <f>DATE(YEAR(O45)+P45,MONTH(O45),DAY(O45))</f>
        <v>53932</v>
      </c>
      <c r="U45" s="23">
        <f t="shared" si="10"/>
        <v>2012</v>
      </c>
      <c r="V45" s="23">
        <f t="shared" si="10"/>
        <v>2017</v>
      </c>
      <c r="W45" s="23">
        <f t="shared" si="10"/>
        <v>2047</v>
      </c>
      <c r="X45" s="14" t="s">
        <v>382</v>
      </c>
      <c r="Y45" s="14" t="s">
        <v>353</v>
      </c>
      <c r="Z45" s="14">
        <v>300000</v>
      </c>
      <c r="AC45" s="12" t="s">
        <v>435</v>
      </c>
    </row>
    <row r="46" spans="3:38" x14ac:dyDescent="0.3">
      <c r="C46" s="12">
        <v>2016</v>
      </c>
      <c r="D46" s="13" t="s">
        <v>68</v>
      </c>
      <c r="E46" s="13" t="s">
        <v>86</v>
      </c>
      <c r="F46" s="14">
        <v>2</v>
      </c>
      <c r="G46" s="13" t="s">
        <v>87</v>
      </c>
      <c r="H46" s="13">
        <v>7053033.21</v>
      </c>
      <c r="I46" s="13">
        <v>686536.6</v>
      </c>
      <c r="J46" s="12" t="s">
        <v>282</v>
      </c>
      <c r="K46" s="20">
        <v>22</v>
      </c>
      <c r="N46" s="14">
        <v>205</v>
      </c>
      <c r="O46" s="21">
        <v>42173</v>
      </c>
      <c r="P46" s="21">
        <v>55001</v>
      </c>
      <c r="Q46" s="14">
        <v>7</v>
      </c>
      <c r="R46" s="22">
        <f>O46</f>
        <v>42173</v>
      </c>
      <c r="S46" s="22">
        <f>DATE(YEAR(O46)+Q46,MONTH(O46),DAY(O46))</f>
        <v>44730</v>
      </c>
      <c r="T46" s="22">
        <f>P46</f>
        <v>55001</v>
      </c>
      <c r="U46" s="23">
        <f t="shared" si="10"/>
        <v>2015</v>
      </c>
      <c r="V46" s="23">
        <f t="shared" si="10"/>
        <v>2022</v>
      </c>
      <c r="W46" s="23">
        <f t="shared" si="10"/>
        <v>2050</v>
      </c>
      <c r="X46" s="25">
        <v>400000</v>
      </c>
      <c r="Y46" s="14" t="s">
        <v>351</v>
      </c>
      <c r="Z46" s="26">
        <f>X46</f>
        <v>400000</v>
      </c>
      <c r="AA46" s="26"/>
    </row>
    <row r="47" spans="3:38" x14ac:dyDescent="0.3">
      <c r="C47" s="12">
        <v>2016</v>
      </c>
      <c r="D47" s="13" t="s">
        <v>68</v>
      </c>
      <c r="E47" s="13" t="s">
        <v>86</v>
      </c>
      <c r="F47" s="14">
        <v>2</v>
      </c>
      <c r="G47" s="13" t="s">
        <v>102</v>
      </c>
      <c r="H47" s="13">
        <v>7072529.9100000001</v>
      </c>
      <c r="I47" s="13">
        <v>689795.55</v>
      </c>
      <c r="J47" s="12" t="s">
        <v>282</v>
      </c>
      <c r="K47" s="20">
        <v>15</v>
      </c>
      <c r="L47" s="14" t="s">
        <v>250</v>
      </c>
      <c r="N47" s="14">
        <v>205</v>
      </c>
      <c r="O47" s="21">
        <v>41149</v>
      </c>
      <c r="P47" s="14">
        <v>35</v>
      </c>
      <c r="Q47" s="14">
        <v>5</v>
      </c>
      <c r="R47" s="22">
        <f>O47</f>
        <v>41149</v>
      </c>
      <c r="S47" s="22">
        <f>DATE(YEAR(O47)+Q47,MONTH(O47),DAY(O47))</f>
        <v>42975</v>
      </c>
      <c r="T47" s="22">
        <f>DATE(YEAR(O47)+P47,MONTH(O47),DAY(O47))</f>
        <v>53932</v>
      </c>
      <c r="U47" s="23">
        <f t="shared" si="10"/>
        <v>2012</v>
      </c>
      <c r="V47" s="23">
        <f t="shared" si="10"/>
        <v>2017</v>
      </c>
      <c r="W47" s="23">
        <f t="shared" si="10"/>
        <v>2047</v>
      </c>
      <c r="X47" s="14" t="s">
        <v>382</v>
      </c>
      <c r="Y47" s="14" t="s">
        <v>353</v>
      </c>
      <c r="Z47" s="14">
        <v>300000</v>
      </c>
      <c r="AC47" s="12" t="s">
        <v>435</v>
      </c>
    </row>
    <row r="48" spans="3:38" x14ac:dyDescent="0.3">
      <c r="C48" s="12">
        <v>2017</v>
      </c>
      <c r="D48" s="13" t="s">
        <v>120</v>
      </c>
      <c r="E48" s="13" t="s">
        <v>126</v>
      </c>
      <c r="F48" s="14">
        <v>3</v>
      </c>
      <c r="G48" s="13" t="s">
        <v>125</v>
      </c>
      <c r="H48" s="13">
        <v>6688458.29</v>
      </c>
      <c r="I48" s="13">
        <v>583158.62</v>
      </c>
      <c r="J48" s="12" t="s">
        <v>282</v>
      </c>
      <c r="K48" s="20">
        <v>15</v>
      </c>
      <c r="M48" s="14">
        <v>90</v>
      </c>
      <c r="N48" s="14">
        <v>200</v>
      </c>
      <c r="O48" s="21">
        <v>42353</v>
      </c>
      <c r="P48" s="14">
        <v>35</v>
      </c>
      <c r="Q48" s="14">
        <v>5</v>
      </c>
      <c r="R48" s="22">
        <f>O48</f>
        <v>42353</v>
      </c>
      <c r="S48" s="22">
        <f>DATE(YEAR(O48)+Q48,MONTH(O48),DAY(O48))</f>
        <v>44180</v>
      </c>
      <c r="T48" s="22">
        <f>DATE(YEAR(O48)+P48,MONTH(O48),DAY(O48))</f>
        <v>55137</v>
      </c>
      <c r="U48" s="23">
        <f t="shared" si="10"/>
        <v>2015</v>
      </c>
      <c r="V48" s="23">
        <f t="shared" si="10"/>
        <v>2020</v>
      </c>
      <c r="W48" s="23">
        <f t="shared" si="10"/>
        <v>2050</v>
      </c>
      <c r="X48" s="25">
        <v>500000</v>
      </c>
      <c r="Y48" s="14" t="s">
        <v>351</v>
      </c>
      <c r="Z48" s="26">
        <f>X48</f>
        <v>500000</v>
      </c>
      <c r="AA48" s="26"/>
    </row>
    <row r="49" spans="3:38" x14ac:dyDescent="0.3">
      <c r="C49" s="12">
        <v>2017</v>
      </c>
      <c r="D49" s="13" t="s">
        <v>111</v>
      </c>
      <c r="E49" s="13" t="s">
        <v>452</v>
      </c>
      <c r="F49" s="14">
        <v>2</v>
      </c>
      <c r="G49" s="12" t="s">
        <v>479</v>
      </c>
      <c r="H49" s="13">
        <v>6772233.6900000004</v>
      </c>
      <c r="I49" s="13">
        <v>585530.15</v>
      </c>
      <c r="J49" s="12" t="s">
        <v>296</v>
      </c>
      <c r="K49" s="20">
        <v>23</v>
      </c>
      <c r="L49" s="14">
        <v>69</v>
      </c>
      <c r="M49" s="14">
        <v>207</v>
      </c>
      <c r="N49" s="4" t="s">
        <v>529</v>
      </c>
      <c r="O49" s="4" t="s">
        <v>529</v>
      </c>
      <c r="P49" s="4" t="s">
        <v>529</v>
      </c>
      <c r="Q49" s="4" t="s">
        <v>529</v>
      </c>
      <c r="R49" s="4" t="s">
        <v>529</v>
      </c>
      <c r="S49" s="4" t="s">
        <v>529</v>
      </c>
      <c r="T49" s="4" t="s">
        <v>529</v>
      </c>
      <c r="U49" s="4" t="s">
        <v>529</v>
      </c>
      <c r="V49" s="4" t="s">
        <v>529</v>
      </c>
      <c r="W49" s="4" t="s">
        <v>529</v>
      </c>
      <c r="X49" s="4" t="s">
        <v>529</v>
      </c>
      <c r="Y49" s="4" t="s">
        <v>529</v>
      </c>
      <c r="Z49" s="4" t="s">
        <v>529</v>
      </c>
      <c r="AA49" s="4"/>
      <c r="AB49" s="12" t="s">
        <v>480</v>
      </c>
    </row>
    <row r="50" spans="3:38" x14ac:dyDescent="0.3">
      <c r="C50" s="12">
        <v>2017</v>
      </c>
      <c r="D50" s="13" t="s">
        <v>178</v>
      </c>
      <c r="E50" s="13" t="s">
        <v>193</v>
      </c>
      <c r="F50" s="14">
        <v>3</v>
      </c>
      <c r="G50" s="13" t="s">
        <v>194</v>
      </c>
      <c r="H50" s="13">
        <v>6519913.9000000004</v>
      </c>
      <c r="I50" s="13">
        <v>340089.53</v>
      </c>
      <c r="J50" s="12" t="s">
        <v>296</v>
      </c>
      <c r="K50" s="20">
        <v>10</v>
      </c>
      <c r="M50" s="14">
        <v>90</v>
      </c>
      <c r="N50" s="14">
        <v>175</v>
      </c>
      <c r="O50" s="21">
        <v>42086</v>
      </c>
      <c r="P50" s="14">
        <v>35</v>
      </c>
      <c r="Q50" s="14">
        <v>5</v>
      </c>
      <c r="R50" s="22">
        <f t="shared" ref="R50:R64" si="11">O50</f>
        <v>42086</v>
      </c>
      <c r="S50" s="22">
        <f t="shared" ref="S50:S64" si="12">DATE(YEAR(O50)+Q50,MONTH(O50),DAY(O50))</f>
        <v>43913</v>
      </c>
      <c r="T50" s="22">
        <f t="shared" ref="T50:T64" si="13">DATE(YEAR(O50)+P50,MONTH(O50),DAY(O50))</f>
        <v>54870</v>
      </c>
      <c r="U50" s="23">
        <f t="shared" ref="U50:U64" si="14">YEAR(R50)</f>
        <v>2015</v>
      </c>
      <c r="V50" s="23">
        <f t="shared" ref="V50:V64" si="15">YEAR(S50)</f>
        <v>2020</v>
      </c>
      <c r="W50" s="23">
        <f t="shared" ref="W50:W64" si="16">YEAR(T50)</f>
        <v>2050</v>
      </c>
      <c r="X50" s="25">
        <v>750000</v>
      </c>
      <c r="Y50" s="14" t="s">
        <v>351</v>
      </c>
      <c r="Z50" s="26">
        <f t="shared" ref="Z50:Z64" si="17">X50</f>
        <v>750000</v>
      </c>
      <c r="AA50" s="26"/>
    </row>
    <row r="51" spans="3:38" x14ac:dyDescent="0.3">
      <c r="C51" s="12">
        <v>2017</v>
      </c>
      <c r="D51" s="13" t="s">
        <v>178</v>
      </c>
      <c r="E51" s="13" t="s">
        <v>222</v>
      </c>
      <c r="F51" s="14">
        <v>3</v>
      </c>
      <c r="G51" s="13" t="s">
        <v>223</v>
      </c>
      <c r="H51" s="13">
        <v>6449431.3099999996</v>
      </c>
      <c r="I51" s="13">
        <v>431328</v>
      </c>
      <c r="J51" s="12" t="s">
        <v>296</v>
      </c>
      <c r="K51" s="20">
        <v>3</v>
      </c>
      <c r="L51" s="14" t="s">
        <v>221</v>
      </c>
      <c r="N51" s="14">
        <v>140</v>
      </c>
      <c r="O51" s="21">
        <v>41319</v>
      </c>
      <c r="P51" s="14">
        <v>30</v>
      </c>
      <c r="Q51" s="14">
        <v>5</v>
      </c>
      <c r="R51" s="22">
        <f t="shared" si="11"/>
        <v>41319</v>
      </c>
      <c r="S51" s="22">
        <f t="shared" si="12"/>
        <v>43145</v>
      </c>
      <c r="T51" s="22">
        <f t="shared" si="13"/>
        <v>52276</v>
      </c>
      <c r="U51" s="23">
        <f t="shared" si="14"/>
        <v>2013</v>
      </c>
      <c r="V51" s="23">
        <f t="shared" si="15"/>
        <v>2018</v>
      </c>
      <c r="W51" s="23">
        <f t="shared" si="16"/>
        <v>2043</v>
      </c>
      <c r="X51" s="25">
        <v>450000</v>
      </c>
      <c r="Y51" s="14" t="s">
        <v>353</v>
      </c>
      <c r="Z51" s="26">
        <f t="shared" si="17"/>
        <v>450000</v>
      </c>
      <c r="AA51" s="26"/>
      <c r="AD51" s="12" t="s">
        <v>224</v>
      </c>
    </row>
    <row r="52" spans="3:38" x14ac:dyDescent="0.3">
      <c r="C52" s="12">
        <v>2016</v>
      </c>
      <c r="D52" s="13" t="s">
        <v>159</v>
      </c>
      <c r="E52" s="13" t="s">
        <v>162</v>
      </c>
      <c r="F52" s="14">
        <v>3</v>
      </c>
      <c r="G52" s="13" t="s">
        <v>163</v>
      </c>
      <c r="H52" s="13">
        <v>6556983.1100000003</v>
      </c>
      <c r="I52" s="13">
        <v>456237.41</v>
      </c>
      <c r="J52" s="12" t="s">
        <v>296</v>
      </c>
      <c r="K52" s="20">
        <v>14</v>
      </c>
      <c r="L52" s="14" t="s">
        <v>164</v>
      </c>
      <c r="N52" s="14">
        <v>150</v>
      </c>
      <c r="O52" s="21">
        <v>41228</v>
      </c>
      <c r="P52" s="14">
        <v>30</v>
      </c>
      <c r="Q52" s="14">
        <v>5</v>
      </c>
      <c r="R52" s="22">
        <f t="shared" si="11"/>
        <v>41228</v>
      </c>
      <c r="S52" s="22">
        <f t="shared" si="12"/>
        <v>43054</v>
      </c>
      <c r="T52" s="22">
        <f t="shared" si="13"/>
        <v>52185</v>
      </c>
      <c r="U52" s="23">
        <f t="shared" si="14"/>
        <v>2012</v>
      </c>
      <c r="V52" s="23">
        <f t="shared" si="15"/>
        <v>2017</v>
      </c>
      <c r="W52" s="23">
        <f t="shared" si="16"/>
        <v>2042</v>
      </c>
      <c r="X52" s="25">
        <v>300000</v>
      </c>
      <c r="Y52" s="14" t="s">
        <v>353</v>
      </c>
      <c r="Z52" s="26">
        <f t="shared" si="17"/>
        <v>300000</v>
      </c>
      <c r="AA52" s="26"/>
      <c r="AC52" s="12" t="s">
        <v>419</v>
      </c>
    </row>
    <row r="53" spans="3:38" x14ac:dyDescent="0.3">
      <c r="C53" s="12">
        <v>2017</v>
      </c>
      <c r="D53" s="13" t="s">
        <v>4</v>
      </c>
      <c r="E53" s="13" t="s">
        <v>9</v>
      </c>
      <c r="F53" s="14">
        <v>3</v>
      </c>
      <c r="G53" s="13" t="s">
        <v>10</v>
      </c>
      <c r="H53" s="13">
        <v>6560621.2800000003</v>
      </c>
      <c r="I53" s="13">
        <v>459363.71</v>
      </c>
      <c r="J53" s="12" t="s">
        <v>296</v>
      </c>
      <c r="K53" s="20">
        <v>9</v>
      </c>
      <c r="N53" s="14">
        <v>200</v>
      </c>
      <c r="O53" s="21">
        <v>41304</v>
      </c>
      <c r="P53" s="14">
        <v>30</v>
      </c>
      <c r="Q53" s="14">
        <v>5</v>
      </c>
      <c r="R53" s="22">
        <f t="shared" si="11"/>
        <v>41304</v>
      </c>
      <c r="S53" s="22">
        <f t="shared" si="12"/>
        <v>43130</v>
      </c>
      <c r="T53" s="22">
        <f t="shared" si="13"/>
        <v>52261</v>
      </c>
      <c r="U53" s="23">
        <f t="shared" si="14"/>
        <v>2013</v>
      </c>
      <c r="V53" s="23">
        <f t="shared" si="15"/>
        <v>2018</v>
      </c>
      <c r="W53" s="23">
        <f t="shared" si="16"/>
        <v>2043</v>
      </c>
      <c r="X53" s="25">
        <v>300000</v>
      </c>
      <c r="Y53" s="14" t="s">
        <v>353</v>
      </c>
      <c r="Z53" s="26">
        <f t="shared" si="17"/>
        <v>300000</v>
      </c>
      <c r="AA53" s="26"/>
      <c r="AC53" s="12" t="s">
        <v>439</v>
      </c>
    </row>
    <row r="54" spans="3:38" x14ac:dyDescent="0.3">
      <c r="C54" s="12">
        <v>2016</v>
      </c>
      <c r="D54" s="13" t="s">
        <v>159</v>
      </c>
      <c r="E54" s="13" t="s">
        <v>173</v>
      </c>
      <c r="F54" s="14">
        <v>3</v>
      </c>
      <c r="G54" s="13" t="s">
        <v>177</v>
      </c>
      <c r="H54" s="13">
        <v>6543814.8300000001</v>
      </c>
      <c r="I54" s="13">
        <v>398190.27</v>
      </c>
      <c r="J54" s="12" t="s">
        <v>296</v>
      </c>
      <c r="K54" s="20">
        <v>14</v>
      </c>
      <c r="N54" s="14">
        <v>150</v>
      </c>
      <c r="O54" s="21">
        <v>41821</v>
      </c>
      <c r="P54" s="14">
        <v>30</v>
      </c>
      <c r="Q54" s="14">
        <v>5</v>
      </c>
      <c r="R54" s="22">
        <f t="shared" si="11"/>
        <v>41821</v>
      </c>
      <c r="S54" s="22">
        <f t="shared" si="12"/>
        <v>43647</v>
      </c>
      <c r="T54" s="22">
        <f t="shared" si="13"/>
        <v>52779</v>
      </c>
      <c r="U54" s="23">
        <f t="shared" si="14"/>
        <v>2014</v>
      </c>
      <c r="V54" s="23">
        <f t="shared" si="15"/>
        <v>2019</v>
      </c>
      <c r="W54" s="23">
        <f t="shared" si="16"/>
        <v>2044</v>
      </c>
      <c r="X54" s="25">
        <v>300000</v>
      </c>
      <c r="Y54" s="14" t="s">
        <v>353</v>
      </c>
      <c r="Z54" s="26">
        <f t="shared" si="17"/>
        <v>300000</v>
      </c>
      <c r="AA54" s="26"/>
      <c r="AC54" s="12" t="s">
        <v>419</v>
      </c>
    </row>
    <row r="55" spans="3:38" x14ac:dyDescent="0.3">
      <c r="C55" s="12">
        <v>2017</v>
      </c>
      <c r="D55" s="13" t="s">
        <v>178</v>
      </c>
      <c r="E55" s="13" t="s">
        <v>222</v>
      </c>
      <c r="F55" s="14">
        <v>3</v>
      </c>
      <c r="G55" s="13" t="s">
        <v>225</v>
      </c>
      <c r="H55" s="13">
        <v>6440137.2999999998</v>
      </c>
      <c r="I55" s="13">
        <v>427585.65</v>
      </c>
      <c r="J55" s="12" t="s">
        <v>296</v>
      </c>
      <c r="K55" s="20">
        <v>4</v>
      </c>
      <c r="N55" s="14">
        <v>150</v>
      </c>
      <c r="O55" s="21">
        <v>41311</v>
      </c>
      <c r="P55" s="14">
        <v>30</v>
      </c>
      <c r="Q55" s="14">
        <v>5</v>
      </c>
      <c r="R55" s="22">
        <f t="shared" si="11"/>
        <v>41311</v>
      </c>
      <c r="S55" s="22">
        <f t="shared" si="12"/>
        <v>43137</v>
      </c>
      <c r="T55" s="22">
        <f t="shared" si="13"/>
        <v>52268</v>
      </c>
      <c r="U55" s="23">
        <f t="shared" si="14"/>
        <v>2013</v>
      </c>
      <c r="V55" s="23">
        <f t="shared" si="15"/>
        <v>2018</v>
      </c>
      <c r="W55" s="23">
        <f t="shared" si="16"/>
        <v>2043</v>
      </c>
      <c r="X55" s="25">
        <v>530000</v>
      </c>
      <c r="Y55" s="14" t="s">
        <v>353</v>
      </c>
      <c r="Z55" s="26">
        <f t="shared" si="17"/>
        <v>530000</v>
      </c>
      <c r="AA55" s="26"/>
      <c r="AD55" s="12" t="s">
        <v>224</v>
      </c>
    </row>
    <row r="56" spans="3:38" x14ac:dyDescent="0.3">
      <c r="C56" s="12">
        <v>2016</v>
      </c>
      <c r="D56" s="13" t="s">
        <v>68</v>
      </c>
      <c r="E56" s="13" t="s">
        <v>74</v>
      </c>
      <c r="F56" s="14">
        <v>2</v>
      </c>
      <c r="G56" s="13" t="s">
        <v>97</v>
      </c>
      <c r="H56" s="13">
        <v>6916429.2000000002</v>
      </c>
      <c r="I56" s="13">
        <v>516827.4</v>
      </c>
      <c r="J56" s="12" t="s">
        <v>296</v>
      </c>
      <c r="K56" s="20">
        <v>12</v>
      </c>
      <c r="L56" s="14" t="s">
        <v>55</v>
      </c>
      <c r="N56" s="14">
        <v>180</v>
      </c>
      <c r="O56" s="21">
        <v>41375</v>
      </c>
      <c r="P56" s="14">
        <v>35</v>
      </c>
      <c r="Q56" s="14">
        <v>5</v>
      </c>
      <c r="R56" s="22">
        <f t="shared" si="11"/>
        <v>41375</v>
      </c>
      <c r="S56" s="22">
        <f t="shared" si="12"/>
        <v>43201</v>
      </c>
      <c r="T56" s="22">
        <f t="shared" si="13"/>
        <v>54159</v>
      </c>
      <c r="U56" s="23">
        <f t="shared" si="14"/>
        <v>2013</v>
      </c>
      <c r="V56" s="23">
        <f t="shared" si="15"/>
        <v>2018</v>
      </c>
      <c r="W56" s="23">
        <f t="shared" si="16"/>
        <v>2048</v>
      </c>
      <c r="X56" s="25">
        <v>670000</v>
      </c>
      <c r="Y56" s="14" t="s">
        <v>351</v>
      </c>
      <c r="Z56" s="26">
        <f t="shared" si="17"/>
        <v>670000</v>
      </c>
      <c r="AA56" s="26"/>
      <c r="AL56" s="12" t="s">
        <v>323</v>
      </c>
    </row>
    <row r="57" spans="3:38" x14ac:dyDescent="0.3">
      <c r="C57" s="12">
        <v>2017</v>
      </c>
      <c r="D57" s="13" t="s">
        <v>4</v>
      </c>
      <c r="E57" s="13" t="s">
        <v>7</v>
      </c>
      <c r="F57" s="14">
        <v>3</v>
      </c>
      <c r="G57" s="13" t="s">
        <v>5</v>
      </c>
      <c r="H57" s="13">
        <v>6529204.2300000004</v>
      </c>
      <c r="I57" s="13">
        <v>486730.17</v>
      </c>
      <c r="J57" s="12" t="s">
        <v>296</v>
      </c>
      <c r="K57" s="20">
        <v>8</v>
      </c>
      <c r="M57" s="14">
        <v>40</v>
      </c>
      <c r="N57" s="14">
        <v>150</v>
      </c>
      <c r="O57" s="21">
        <v>41173</v>
      </c>
      <c r="P57" s="14">
        <v>30</v>
      </c>
      <c r="Q57" s="14">
        <v>5</v>
      </c>
      <c r="R57" s="22">
        <f t="shared" si="11"/>
        <v>41173</v>
      </c>
      <c r="S57" s="22">
        <f t="shared" si="12"/>
        <v>42999</v>
      </c>
      <c r="T57" s="22">
        <f t="shared" si="13"/>
        <v>52130</v>
      </c>
      <c r="U57" s="23">
        <f t="shared" si="14"/>
        <v>2012</v>
      </c>
      <c r="V57" s="23">
        <f t="shared" si="15"/>
        <v>2017</v>
      </c>
      <c r="W57" s="23">
        <f t="shared" si="16"/>
        <v>2042</v>
      </c>
      <c r="X57" s="25">
        <v>300000</v>
      </c>
      <c r="Y57" s="14" t="s">
        <v>353</v>
      </c>
      <c r="Z57" s="26">
        <f t="shared" si="17"/>
        <v>300000</v>
      </c>
      <c r="AA57" s="26"/>
    </row>
    <row r="58" spans="3:38" x14ac:dyDescent="0.3">
      <c r="C58" s="12">
        <v>2016</v>
      </c>
      <c r="D58" s="13" t="s">
        <v>159</v>
      </c>
      <c r="E58" s="13" t="s">
        <v>9</v>
      </c>
      <c r="F58" s="14">
        <v>3</v>
      </c>
      <c r="G58" s="13" t="s">
        <v>10</v>
      </c>
      <c r="H58" s="13">
        <v>6560648.29</v>
      </c>
      <c r="I58" s="13">
        <v>459224.07</v>
      </c>
      <c r="J58" s="12" t="s">
        <v>296</v>
      </c>
      <c r="K58" s="20">
        <v>9</v>
      </c>
      <c r="L58" s="14" t="s">
        <v>11</v>
      </c>
      <c r="N58" s="14">
        <v>180</v>
      </c>
      <c r="O58" s="21">
        <v>41304</v>
      </c>
      <c r="P58" s="14">
        <v>30</v>
      </c>
      <c r="Q58" s="14">
        <v>5</v>
      </c>
      <c r="R58" s="22">
        <f t="shared" si="11"/>
        <v>41304</v>
      </c>
      <c r="S58" s="22">
        <f t="shared" si="12"/>
        <v>43130</v>
      </c>
      <c r="T58" s="22">
        <f t="shared" si="13"/>
        <v>52261</v>
      </c>
      <c r="U58" s="23">
        <f t="shared" si="14"/>
        <v>2013</v>
      </c>
      <c r="V58" s="23">
        <f t="shared" si="15"/>
        <v>2018</v>
      </c>
      <c r="W58" s="23">
        <f t="shared" si="16"/>
        <v>2043</v>
      </c>
      <c r="X58" s="25">
        <v>300000</v>
      </c>
      <c r="Y58" s="14" t="s">
        <v>353</v>
      </c>
      <c r="Z58" s="26">
        <f t="shared" si="17"/>
        <v>300000</v>
      </c>
      <c r="AA58" s="26"/>
      <c r="AC58" s="12" t="s">
        <v>419</v>
      </c>
    </row>
    <row r="59" spans="3:38" x14ac:dyDescent="0.3">
      <c r="C59" s="12">
        <v>2016</v>
      </c>
      <c r="D59" s="13" t="s">
        <v>68</v>
      </c>
      <c r="E59" s="13" t="s">
        <v>69</v>
      </c>
      <c r="F59" s="14">
        <v>2</v>
      </c>
      <c r="G59" s="13" t="s">
        <v>70</v>
      </c>
      <c r="H59" s="13">
        <v>7038347.5300000003</v>
      </c>
      <c r="I59" s="13">
        <v>549591.68999999994</v>
      </c>
      <c r="J59" s="12" t="s">
        <v>296</v>
      </c>
      <c r="K59" s="20">
        <v>9</v>
      </c>
      <c r="N59" s="14">
        <v>170</v>
      </c>
      <c r="O59" s="21">
        <v>41054</v>
      </c>
      <c r="P59" s="14">
        <v>40</v>
      </c>
      <c r="Q59" s="14">
        <v>5</v>
      </c>
      <c r="R59" s="22">
        <f t="shared" si="11"/>
        <v>41054</v>
      </c>
      <c r="S59" s="22">
        <f t="shared" si="12"/>
        <v>42880</v>
      </c>
      <c r="T59" s="22">
        <f t="shared" si="13"/>
        <v>55664</v>
      </c>
      <c r="U59" s="23">
        <f t="shared" si="14"/>
        <v>2012</v>
      </c>
      <c r="V59" s="23">
        <f t="shared" si="15"/>
        <v>2017</v>
      </c>
      <c r="W59" s="23">
        <f t="shared" si="16"/>
        <v>2052</v>
      </c>
      <c r="X59" s="25">
        <v>300000</v>
      </c>
      <c r="Y59" s="14" t="s">
        <v>353</v>
      </c>
      <c r="Z59" s="26">
        <f t="shared" si="17"/>
        <v>300000</v>
      </c>
      <c r="AA59" s="26"/>
      <c r="AC59" s="12" t="s">
        <v>433</v>
      </c>
    </row>
    <row r="60" spans="3:38" x14ac:dyDescent="0.3">
      <c r="C60" s="12">
        <v>2017</v>
      </c>
      <c r="D60" s="13" t="s">
        <v>178</v>
      </c>
      <c r="E60" s="13" t="s">
        <v>199</v>
      </c>
      <c r="F60" s="14">
        <v>3</v>
      </c>
      <c r="G60" s="13" t="s">
        <v>202</v>
      </c>
      <c r="H60" s="13">
        <v>6515531.0099999998</v>
      </c>
      <c r="I60" s="13">
        <v>452152.43</v>
      </c>
      <c r="J60" s="12" t="s">
        <v>296</v>
      </c>
      <c r="K60" s="20">
        <v>5</v>
      </c>
      <c r="N60" s="14">
        <v>180</v>
      </c>
      <c r="O60" s="21">
        <v>41509</v>
      </c>
      <c r="P60" s="14">
        <v>30</v>
      </c>
      <c r="Q60" s="14">
        <v>5</v>
      </c>
      <c r="R60" s="22">
        <f t="shared" si="11"/>
        <v>41509</v>
      </c>
      <c r="S60" s="22">
        <f t="shared" si="12"/>
        <v>43335</v>
      </c>
      <c r="T60" s="22">
        <f t="shared" si="13"/>
        <v>52466</v>
      </c>
      <c r="U60" s="23">
        <f t="shared" si="14"/>
        <v>2013</v>
      </c>
      <c r="V60" s="23">
        <f t="shared" si="15"/>
        <v>2018</v>
      </c>
      <c r="W60" s="23">
        <f t="shared" si="16"/>
        <v>2043</v>
      </c>
      <c r="X60" s="25">
        <v>340000</v>
      </c>
      <c r="Y60" s="14" t="s">
        <v>353</v>
      </c>
      <c r="Z60" s="26">
        <f t="shared" si="17"/>
        <v>340000</v>
      </c>
      <c r="AA60" s="26"/>
      <c r="AD60" s="12" t="s">
        <v>203</v>
      </c>
    </row>
    <row r="61" spans="3:38" x14ac:dyDescent="0.3">
      <c r="C61" s="12">
        <v>2017</v>
      </c>
      <c r="D61" s="13" t="s">
        <v>178</v>
      </c>
      <c r="E61" s="13" t="s">
        <v>215</v>
      </c>
      <c r="F61" s="14">
        <v>3</v>
      </c>
      <c r="G61" s="13" t="s">
        <v>216</v>
      </c>
      <c r="H61" s="13">
        <v>6414099.4199999999</v>
      </c>
      <c r="I61" s="13">
        <v>410106.26</v>
      </c>
      <c r="J61" s="12" t="s">
        <v>296</v>
      </c>
      <c r="K61" s="20">
        <v>2</v>
      </c>
      <c r="N61" s="14">
        <v>170</v>
      </c>
      <c r="O61" s="21">
        <v>41942</v>
      </c>
      <c r="P61" s="14">
        <v>35</v>
      </c>
      <c r="Q61" s="14">
        <v>5</v>
      </c>
      <c r="R61" s="22">
        <f t="shared" si="11"/>
        <v>41942</v>
      </c>
      <c r="S61" s="22">
        <f t="shared" si="12"/>
        <v>43768</v>
      </c>
      <c r="T61" s="22">
        <f t="shared" si="13"/>
        <v>54726</v>
      </c>
      <c r="U61" s="23">
        <f t="shared" si="14"/>
        <v>2014</v>
      </c>
      <c r="V61" s="23">
        <f t="shared" si="15"/>
        <v>2019</v>
      </c>
      <c r="W61" s="23">
        <f t="shared" si="16"/>
        <v>2049</v>
      </c>
      <c r="X61" s="25">
        <v>775000</v>
      </c>
      <c r="Y61" s="14" t="s">
        <v>351</v>
      </c>
      <c r="Z61" s="26">
        <f t="shared" si="17"/>
        <v>775000</v>
      </c>
      <c r="AA61" s="26"/>
    </row>
    <row r="62" spans="3:38" x14ac:dyDescent="0.3">
      <c r="C62" s="12">
        <v>2016</v>
      </c>
      <c r="D62" s="13" t="s">
        <v>159</v>
      </c>
      <c r="E62" s="13" t="s">
        <v>162</v>
      </c>
      <c r="F62" s="14">
        <v>3</v>
      </c>
      <c r="G62" s="13" t="s">
        <v>165</v>
      </c>
      <c r="H62" s="13">
        <v>6554970.6799999997</v>
      </c>
      <c r="I62" s="13">
        <v>455899.75</v>
      </c>
      <c r="J62" s="12" t="s">
        <v>296</v>
      </c>
      <c r="K62" s="20">
        <v>5</v>
      </c>
      <c r="L62" s="14" t="s">
        <v>166</v>
      </c>
      <c r="N62" s="14">
        <v>150</v>
      </c>
      <c r="O62" s="21">
        <v>41228</v>
      </c>
      <c r="P62" s="14">
        <v>30</v>
      </c>
      <c r="Q62" s="14">
        <v>5</v>
      </c>
      <c r="R62" s="22">
        <f t="shared" si="11"/>
        <v>41228</v>
      </c>
      <c r="S62" s="22">
        <f t="shared" si="12"/>
        <v>43054</v>
      </c>
      <c r="T62" s="22">
        <f t="shared" si="13"/>
        <v>52185</v>
      </c>
      <c r="U62" s="23">
        <f t="shared" si="14"/>
        <v>2012</v>
      </c>
      <c r="V62" s="23">
        <f t="shared" si="15"/>
        <v>2017</v>
      </c>
      <c r="W62" s="23">
        <f t="shared" si="16"/>
        <v>2042</v>
      </c>
      <c r="X62" s="25">
        <v>300000</v>
      </c>
      <c r="Y62" s="14" t="s">
        <v>353</v>
      </c>
      <c r="Z62" s="26">
        <f t="shared" si="17"/>
        <v>300000</v>
      </c>
      <c r="AA62" s="26"/>
      <c r="AC62" s="12" t="s">
        <v>419</v>
      </c>
    </row>
    <row r="63" spans="3:38" x14ac:dyDescent="0.3">
      <c r="C63" s="12">
        <v>2016</v>
      </c>
      <c r="D63" s="13" t="s">
        <v>270</v>
      </c>
      <c r="E63" s="13" t="s">
        <v>274</v>
      </c>
      <c r="F63" s="14">
        <v>4</v>
      </c>
      <c r="G63" s="13" t="s">
        <v>544</v>
      </c>
      <c r="H63" s="13">
        <v>6226059.5599999996</v>
      </c>
      <c r="I63" s="13">
        <v>453552.6</v>
      </c>
      <c r="J63" s="12" t="s">
        <v>296</v>
      </c>
      <c r="K63" s="20">
        <v>2</v>
      </c>
      <c r="M63" s="33">
        <v>11</v>
      </c>
      <c r="N63" s="14">
        <v>150</v>
      </c>
      <c r="O63" s="21">
        <v>41088</v>
      </c>
      <c r="P63" s="14">
        <v>30</v>
      </c>
      <c r="Q63" s="14">
        <v>5</v>
      </c>
      <c r="R63" s="22">
        <f t="shared" si="11"/>
        <v>41088</v>
      </c>
      <c r="S63" s="22">
        <f t="shared" si="12"/>
        <v>42914</v>
      </c>
      <c r="T63" s="22">
        <f t="shared" si="13"/>
        <v>52045</v>
      </c>
      <c r="U63" s="23">
        <f t="shared" si="14"/>
        <v>2012</v>
      </c>
      <c r="V63" s="23">
        <f t="shared" si="15"/>
        <v>2017</v>
      </c>
      <c r="W63" s="23">
        <f t="shared" si="16"/>
        <v>2042</v>
      </c>
      <c r="X63" s="25">
        <v>360000</v>
      </c>
      <c r="Y63" s="14" t="s">
        <v>353</v>
      </c>
      <c r="Z63" s="26">
        <f t="shared" si="17"/>
        <v>360000</v>
      </c>
      <c r="AA63" s="26"/>
      <c r="AD63" s="12" t="s">
        <v>275</v>
      </c>
    </row>
    <row r="64" spans="3:38" x14ac:dyDescent="0.3">
      <c r="C64" s="12">
        <v>2017</v>
      </c>
      <c r="D64" s="13" t="s">
        <v>178</v>
      </c>
      <c r="E64" s="13" t="s">
        <v>226</v>
      </c>
      <c r="F64" s="14">
        <v>3</v>
      </c>
      <c r="G64" s="13" t="s">
        <v>231</v>
      </c>
      <c r="H64" s="13">
        <v>6442213.96</v>
      </c>
      <c r="I64" s="13">
        <v>424244.14</v>
      </c>
      <c r="J64" s="12" t="s">
        <v>443</v>
      </c>
      <c r="K64" s="20">
        <v>2</v>
      </c>
      <c r="L64" s="14" t="s">
        <v>221</v>
      </c>
      <c r="N64" s="14">
        <v>150</v>
      </c>
      <c r="O64" s="21">
        <v>42137</v>
      </c>
      <c r="P64" s="14">
        <v>35</v>
      </c>
      <c r="Q64" s="14">
        <v>5</v>
      </c>
      <c r="R64" s="22">
        <f t="shared" si="11"/>
        <v>42137</v>
      </c>
      <c r="S64" s="22">
        <f t="shared" si="12"/>
        <v>43964</v>
      </c>
      <c r="T64" s="22">
        <f t="shared" si="13"/>
        <v>54921</v>
      </c>
      <c r="U64" s="23">
        <f t="shared" si="14"/>
        <v>2015</v>
      </c>
      <c r="V64" s="23">
        <f t="shared" si="15"/>
        <v>2020</v>
      </c>
      <c r="W64" s="23">
        <f t="shared" si="16"/>
        <v>2050</v>
      </c>
      <c r="X64" s="27">
        <v>855000</v>
      </c>
      <c r="Y64" s="14" t="s">
        <v>351</v>
      </c>
      <c r="Z64" s="26">
        <f t="shared" si="17"/>
        <v>855000</v>
      </c>
      <c r="AA64" s="26"/>
    </row>
    <row r="65" spans="3:30" x14ac:dyDescent="0.3">
      <c r="C65" s="12">
        <v>2016</v>
      </c>
      <c r="D65" s="13" t="s">
        <v>105</v>
      </c>
      <c r="E65" s="13" t="s">
        <v>109</v>
      </c>
      <c r="F65" s="14">
        <v>1</v>
      </c>
      <c r="G65" s="13" t="s">
        <v>506</v>
      </c>
      <c r="H65" s="13">
        <v>7139343.9500000002</v>
      </c>
      <c r="I65" s="13">
        <v>756198.88</v>
      </c>
      <c r="J65" s="12" t="s">
        <v>518</v>
      </c>
      <c r="K65" s="20">
        <v>22</v>
      </c>
      <c r="M65" s="14">
        <v>220</v>
      </c>
      <c r="N65" s="4" t="s">
        <v>529</v>
      </c>
      <c r="O65" s="4" t="s">
        <v>529</v>
      </c>
      <c r="P65" s="4" t="s">
        <v>529</v>
      </c>
      <c r="Q65" s="4" t="s">
        <v>529</v>
      </c>
      <c r="R65" s="4" t="s">
        <v>529</v>
      </c>
      <c r="S65" s="4" t="s">
        <v>529</v>
      </c>
      <c r="T65" s="4" t="s">
        <v>529</v>
      </c>
      <c r="U65" s="23">
        <v>2011</v>
      </c>
      <c r="V65" s="23">
        <f>U65+5</f>
        <v>2016</v>
      </c>
      <c r="W65" s="4" t="s">
        <v>529</v>
      </c>
      <c r="X65" s="4" t="s">
        <v>529</v>
      </c>
      <c r="Y65" s="4" t="s">
        <v>529</v>
      </c>
      <c r="Z65" s="4" t="s">
        <v>529</v>
      </c>
      <c r="AA65" s="4"/>
    </row>
    <row r="66" spans="3:30" x14ac:dyDescent="0.3">
      <c r="C66" s="12">
        <v>2017</v>
      </c>
      <c r="D66" s="13" t="s">
        <v>4</v>
      </c>
      <c r="E66" s="13" t="s">
        <v>7</v>
      </c>
      <c r="F66" s="14">
        <v>3</v>
      </c>
      <c r="G66" s="13" t="s">
        <v>23</v>
      </c>
      <c r="H66" s="13">
        <v>6532716.9500000002</v>
      </c>
      <c r="I66" s="13">
        <v>489928.89</v>
      </c>
      <c r="J66" s="12" t="s">
        <v>294</v>
      </c>
      <c r="K66" s="20">
        <v>4</v>
      </c>
      <c r="L66" s="14" t="s">
        <v>24</v>
      </c>
      <c r="N66" s="14">
        <v>192</v>
      </c>
      <c r="O66" s="21">
        <v>42458</v>
      </c>
      <c r="P66" s="14">
        <v>30</v>
      </c>
      <c r="Q66" s="14">
        <v>5</v>
      </c>
      <c r="R66" s="22">
        <f t="shared" ref="R66:R71" si="18">O66</f>
        <v>42458</v>
      </c>
      <c r="S66" s="22">
        <f t="shared" ref="S66:S71" si="19">DATE(YEAR(O66)+Q66,MONTH(O66),DAY(O66))</f>
        <v>44284</v>
      </c>
      <c r="T66" s="22">
        <f>DATE(YEAR(O66)+P66,MONTH(O66),DAY(O66))</f>
        <v>53415</v>
      </c>
      <c r="U66" s="23">
        <f t="shared" ref="U66:W67" si="20">YEAR(R66)</f>
        <v>2016</v>
      </c>
      <c r="V66" s="23">
        <f t="shared" si="20"/>
        <v>2021</v>
      </c>
      <c r="W66" s="23">
        <f t="shared" si="20"/>
        <v>2046</v>
      </c>
      <c r="X66" s="25">
        <v>500000</v>
      </c>
      <c r="Y66" s="14" t="s">
        <v>351</v>
      </c>
      <c r="Z66" s="26">
        <f>X66</f>
        <v>500000</v>
      </c>
      <c r="AA66" s="26"/>
    </row>
    <row r="67" spans="3:30" x14ac:dyDescent="0.3">
      <c r="C67" s="12">
        <v>2016</v>
      </c>
      <c r="D67" s="13" t="s">
        <v>68</v>
      </c>
      <c r="E67" s="13" t="s">
        <v>79</v>
      </c>
      <c r="F67" s="14">
        <v>2</v>
      </c>
      <c r="G67" s="13" t="s">
        <v>80</v>
      </c>
      <c r="H67" s="13">
        <v>6939538.5499999998</v>
      </c>
      <c r="I67" s="13">
        <v>6939538.5499999998</v>
      </c>
      <c r="J67" s="12" t="s">
        <v>294</v>
      </c>
      <c r="K67" s="20">
        <v>6</v>
      </c>
      <c r="N67" s="14">
        <v>188</v>
      </c>
      <c r="O67" s="21">
        <v>41219</v>
      </c>
      <c r="P67" s="14">
        <v>35</v>
      </c>
      <c r="Q67" s="14">
        <v>5</v>
      </c>
      <c r="R67" s="22">
        <f t="shared" si="18"/>
        <v>41219</v>
      </c>
      <c r="S67" s="22">
        <f t="shared" si="19"/>
        <v>43045</v>
      </c>
      <c r="T67" s="22">
        <f>DATE(YEAR(O67)+P67,MONTH(O67),DAY(O67))</f>
        <v>54002</v>
      </c>
      <c r="U67" s="23">
        <f t="shared" si="20"/>
        <v>2012</v>
      </c>
      <c r="V67" s="23">
        <f t="shared" si="20"/>
        <v>2017</v>
      </c>
      <c r="W67" s="23">
        <f t="shared" si="20"/>
        <v>2047</v>
      </c>
      <c r="X67" s="14" t="s">
        <v>382</v>
      </c>
      <c r="Y67" s="14" t="s">
        <v>353</v>
      </c>
      <c r="Z67" s="14">
        <v>300000</v>
      </c>
    </row>
    <row r="68" spans="3:30" x14ac:dyDescent="0.3">
      <c r="C68" s="12">
        <v>2016</v>
      </c>
      <c r="D68" s="13" t="s">
        <v>68</v>
      </c>
      <c r="E68" s="13" t="s">
        <v>92</v>
      </c>
      <c r="F68" s="14">
        <v>2</v>
      </c>
      <c r="G68" s="13" t="s">
        <v>493</v>
      </c>
      <c r="H68" s="13">
        <v>6959748.4000000004</v>
      </c>
      <c r="I68" s="13">
        <v>656589.6</v>
      </c>
      <c r="J68" s="12" t="s">
        <v>494</v>
      </c>
      <c r="K68" s="20">
        <v>5</v>
      </c>
      <c r="L68" s="14" t="s">
        <v>254</v>
      </c>
      <c r="N68" s="14">
        <v>127.5</v>
      </c>
      <c r="O68" s="21">
        <v>39783</v>
      </c>
      <c r="P68" s="14" t="s">
        <v>381</v>
      </c>
      <c r="Q68" s="14">
        <v>2</v>
      </c>
      <c r="R68" s="22">
        <f t="shared" si="18"/>
        <v>39783</v>
      </c>
      <c r="S68" s="22">
        <f t="shared" si="19"/>
        <v>40513</v>
      </c>
      <c r="T68" s="4" t="s">
        <v>529</v>
      </c>
      <c r="U68" s="23">
        <f t="shared" ref="U68:V71" si="21">YEAR(R68)</f>
        <v>2008</v>
      </c>
      <c r="V68" s="23">
        <f t="shared" si="21"/>
        <v>2010</v>
      </c>
      <c r="W68" s="4" t="s">
        <v>529</v>
      </c>
      <c r="X68" s="14">
        <v>0</v>
      </c>
      <c r="Y68" s="4" t="s">
        <v>529</v>
      </c>
      <c r="Z68" s="14">
        <v>0</v>
      </c>
    </row>
    <row r="69" spans="3:30" x14ac:dyDescent="0.3">
      <c r="C69" s="12">
        <v>2017</v>
      </c>
      <c r="D69" s="13" t="s">
        <v>178</v>
      </c>
      <c r="E69" s="13" t="s">
        <v>217</v>
      </c>
      <c r="F69" s="14">
        <v>3</v>
      </c>
      <c r="G69" s="13" t="s">
        <v>495</v>
      </c>
      <c r="H69" s="13">
        <v>6534078.2699999996</v>
      </c>
      <c r="I69" s="13">
        <v>359760.71</v>
      </c>
      <c r="J69" s="12" t="s">
        <v>401</v>
      </c>
      <c r="K69" s="20">
        <v>6</v>
      </c>
      <c r="M69" s="14">
        <v>54</v>
      </c>
      <c r="N69" s="14">
        <v>200</v>
      </c>
      <c r="O69" s="21">
        <v>41466</v>
      </c>
      <c r="P69" s="14">
        <v>30</v>
      </c>
      <c r="Q69" s="14">
        <v>5</v>
      </c>
      <c r="R69" s="22">
        <f t="shared" si="18"/>
        <v>41466</v>
      </c>
      <c r="S69" s="22">
        <f t="shared" si="19"/>
        <v>43292</v>
      </c>
      <c r="T69" s="22">
        <f>DATE(YEAR(O69)+P69,MONTH(O69),DAY(O69))</f>
        <v>52423</v>
      </c>
      <c r="U69" s="23">
        <f t="shared" si="21"/>
        <v>2013</v>
      </c>
      <c r="V69" s="23">
        <f t="shared" si="21"/>
        <v>2018</v>
      </c>
      <c r="W69" s="23">
        <f>YEAR(T69)</f>
        <v>2043</v>
      </c>
      <c r="X69" s="25">
        <v>700000</v>
      </c>
      <c r="Y69" s="14" t="s">
        <v>353</v>
      </c>
      <c r="Z69" s="26">
        <f>X69</f>
        <v>700000</v>
      </c>
      <c r="AA69" s="26"/>
      <c r="AD69" s="12" t="s">
        <v>203</v>
      </c>
    </row>
    <row r="70" spans="3:30" x14ac:dyDescent="0.3">
      <c r="C70" s="12">
        <v>2016</v>
      </c>
      <c r="D70" s="13" t="s">
        <v>105</v>
      </c>
      <c r="E70" s="13" t="s">
        <v>106</v>
      </c>
      <c r="F70" s="14">
        <v>1</v>
      </c>
      <c r="G70" s="13" t="s">
        <v>107</v>
      </c>
      <c r="H70" s="13">
        <v>7219684.9100000001</v>
      </c>
      <c r="I70" s="13">
        <v>750592.83</v>
      </c>
      <c r="J70" s="12" t="s">
        <v>401</v>
      </c>
      <c r="K70" s="20">
        <v>10</v>
      </c>
      <c r="N70" s="14">
        <v>200</v>
      </c>
      <c r="O70" s="21">
        <v>41733</v>
      </c>
      <c r="P70" s="14">
        <v>35</v>
      </c>
      <c r="Q70" s="14">
        <v>10</v>
      </c>
      <c r="R70" s="22">
        <f t="shared" si="18"/>
        <v>41733</v>
      </c>
      <c r="S70" s="22">
        <f t="shared" si="19"/>
        <v>45386</v>
      </c>
      <c r="T70" s="22">
        <f>DATE(YEAR(O70)+P70,MONTH(O70),DAY(O70))</f>
        <v>54517</v>
      </c>
      <c r="U70" s="23">
        <f t="shared" si="21"/>
        <v>2014</v>
      </c>
      <c r="V70" s="23">
        <f t="shared" si="21"/>
        <v>2024</v>
      </c>
      <c r="W70" s="23">
        <f>YEAR(T70)</f>
        <v>2049</v>
      </c>
      <c r="X70" s="25">
        <v>300000</v>
      </c>
      <c r="Y70" s="14" t="s">
        <v>351</v>
      </c>
      <c r="Z70" s="26">
        <f>X70</f>
        <v>300000</v>
      </c>
      <c r="AA70" s="26"/>
    </row>
    <row r="71" spans="3:30" x14ac:dyDescent="0.3">
      <c r="C71" s="12">
        <v>2016</v>
      </c>
      <c r="D71" s="13" t="s">
        <v>235</v>
      </c>
      <c r="E71" s="13" t="s">
        <v>235</v>
      </c>
      <c r="F71" s="14">
        <v>4</v>
      </c>
      <c r="G71" s="13" t="s">
        <v>489</v>
      </c>
      <c r="H71" s="13">
        <v>6280548.2999999998</v>
      </c>
      <c r="I71" s="13">
        <v>567178.76</v>
      </c>
      <c r="J71" s="12" t="s">
        <v>401</v>
      </c>
      <c r="K71" s="20">
        <v>8</v>
      </c>
      <c r="N71" s="14">
        <v>200</v>
      </c>
      <c r="O71" s="21">
        <v>41732</v>
      </c>
      <c r="P71" s="14">
        <v>35</v>
      </c>
      <c r="Q71" s="14">
        <v>5</v>
      </c>
      <c r="R71" s="22">
        <f t="shared" si="18"/>
        <v>41732</v>
      </c>
      <c r="S71" s="22">
        <f t="shared" si="19"/>
        <v>43558</v>
      </c>
      <c r="T71" s="22">
        <f>DATE(YEAR(O71)+P71,MONTH(O71),DAY(O71))</f>
        <v>54516</v>
      </c>
      <c r="U71" s="23">
        <f t="shared" si="21"/>
        <v>2014</v>
      </c>
      <c r="V71" s="23">
        <f t="shared" si="21"/>
        <v>2019</v>
      </c>
      <c r="W71" s="23">
        <f>YEAR(T71)</f>
        <v>2049</v>
      </c>
      <c r="X71" s="14" t="s">
        <v>398</v>
      </c>
      <c r="Y71" s="14" t="s">
        <v>353</v>
      </c>
      <c r="Z71" s="14">
        <v>750000</v>
      </c>
      <c r="AB71" s="12" t="s">
        <v>400</v>
      </c>
      <c r="AD71" s="12" t="s">
        <v>242</v>
      </c>
    </row>
    <row r="72" spans="3:30" x14ac:dyDescent="0.3">
      <c r="C72" s="12">
        <v>2016</v>
      </c>
      <c r="D72" s="13" t="s">
        <v>50</v>
      </c>
      <c r="E72" s="13" t="s">
        <v>389</v>
      </c>
      <c r="F72" s="14">
        <v>2</v>
      </c>
      <c r="G72" s="13" t="s">
        <v>543</v>
      </c>
      <c r="H72" s="13">
        <v>7055296.04</v>
      </c>
      <c r="I72" s="13">
        <v>500324.46</v>
      </c>
      <c r="J72" s="12" t="s">
        <v>390</v>
      </c>
      <c r="K72" s="20">
        <v>16</v>
      </c>
      <c r="L72" s="14" t="s">
        <v>391</v>
      </c>
      <c r="N72" s="14">
        <v>180</v>
      </c>
      <c r="O72" s="21">
        <v>40422</v>
      </c>
      <c r="P72" s="14" t="s">
        <v>355</v>
      </c>
      <c r="Q72" s="14" t="s">
        <v>349</v>
      </c>
      <c r="S72" s="4" t="s">
        <v>529</v>
      </c>
      <c r="T72" s="4" t="s">
        <v>529</v>
      </c>
      <c r="U72" s="14">
        <v>2010</v>
      </c>
      <c r="V72" s="14">
        <v>2015</v>
      </c>
      <c r="W72" s="14">
        <v>2045</v>
      </c>
      <c r="X72" s="25">
        <v>300000</v>
      </c>
      <c r="Y72" s="14" t="s">
        <v>353</v>
      </c>
      <c r="Z72" s="26">
        <v>300000</v>
      </c>
      <c r="AA72" s="26"/>
      <c r="AC72" s="12" t="s">
        <v>378</v>
      </c>
    </row>
    <row r="73" spans="3:30" x14ac:dyDescent="0.3">
      <c r="C73" s="12">
        <v>2016</v>
      </c>
      <c r="D73" s="13" t="s">
        <v>68</v>
      </c>
      <c r="E73" s="13" t="s">
        <v>86</v>
      </c>
      <c r="F73" s="14">
        <v>2</v>
      </c>
      <c r="G73" s="13" t="s">
        <v>100</v>
      </c>
      <c r="H73" s="13">
        <v>7078939.4299999997</v>
      </c>
      <c r="I73" s="13">
        <v>644325.53</v>
      </c>
      <c r="J73" s="12" t="s">
        <v>328</v>
      </c>
      <c r="K73" s="20">
        <v>44</v>
      </c>
      <c r="L73" s="14" t="s">
        <v>251</v>
      </c>
      <c r="N73" s="14">
        <v>200</v>
      </c>
      <c r="O73" s="21">
        <v>41079</v>
      </c>
      <c r="P73" s="14">
        <v>30</v>
      </c>
      <c r="Q73" s="14">
        <v>5</v>
      </c>
      <c r="R73" s="22">
        <f>O73</f>
        <v>41079</v>
      </c>
      <c r="S73" s="22">
        <f>DATE(YEAR(O73)+Q73,MONTH(O73),DAY(O73))</f>
        <v>42905</v>
      </c>
      <c r="T73" s="22">
        <f>DATE(YEAR(O73)+P73,MONTH(O73),DAY(O73))</f>
        <v>52036</v>
      </c>
      <c r="U73" s="23">
        <f t="shared" ref="U73:W74" si="22">YEAR(R73)</f>
        <v>2012</v>
      </c>
      <c r="V73" s="23">
        <f t="shared" si="22"/>
        <v>2017</v>
      </c>
      <c r="W73" s="23">
        <f t="shared" si="22"/>
        <v>2042</v>
      </c>
      <c r="X73" s="14" t="s">
        <v>382</v>
      </c>
      <c r="Y73" s="14" t="s">
        <v>353</v>
      </c>
      <c r="Z73" s="14">
        <v>300000</v>
      </c>
    </row>
    <row r="74" spans="3:30" x14ac:dyDescent="0.3">
      <c r="C74" s="12">
        <v>2016</v>
      </c>
      <c r="D74" s="13" t="s">
        <v>68</v>
      </c>
      <c r="E74" s="13" t="s">
        <v>86</v>
      </c>
      <c r="F74" s="14">
        <v>2</v>
      </c>
      <c r="G74" s="13" t="s">
        <v>99</v>
      </c>
      <c r="H74" s="13">
        <v>7087867.2800000003</v>
      </c>
      <c r="I74" s="13">
        <v>646427.51</v>
      </c>
      <c r="J74" s="12" t="s">
        <v>328</v>
      </c>
      <c r="K74" s="20">
        <v>25</v>
      </c>
      <c r="L74" s="14" t="s">
        <v>252</v>
      </c>
      <c r="N74" s="14">
        <v>200</v>
      </c>
      <c r="O74" s="21">
        <v>41079</v>
      </c>
      <c r="P74" s="14">
        <v>30</v>
      </c>
      <c r="Q74" s="14">
        <v>5</v>
      </c>
      <c r="R74" s="22">
        <f>O74</f>
        <v>41079</v>
      </c>
      <c r="S74" s="22">
        <f>DATE(YEAR(O74)+Q74,MONTH(O74),DAY(O74))</f>
        <v>42905</v>
      </c>
      <c r="T74" s="22">
        <f>DATE(YEAR(O74)+P74,MONTH(O74),DAY(O74))</f>
        <v>52036</v>
      </c>
      <c r="U74" s="23">
        <f t="shared" si="22"/>
        <v>2012</v>
      </c>
      <c r="V74" s="23">
        <f t="shared" si="22"/>
        <v>2017</v>
      </c>
      <c r="W74" s="23">
        <f t="shared" si="22"/>
        <v>2042</v>
      </c>
      <c r="X74" s="14" t="s">
        <v>382</v>
      </c>
      <c r="Y74" s="14" t="s">
        <v>353</v>
      </c>
      <c r="Z74" s="14">
        <v>300000</v>
      </c>
      <c r="AC74" s="12" t="s">
        <v>429</v>
      </c>
    </row>
    <row r="75" spans="3:30" x14ac:dyDescent="0.3">
      <c r="C75" s="12">
        <v>2016</v>
      </c>
      <c r="D75" s="12" t="s">
        <v>105</v>
      </c>
      <c r="E75" s="12" t="s">
        <v>106</v>
      </c>
      <c r="F75" s="12">
        <v>1</v>
      </c>
      <c r="G75" s="12" t="s">
        <v>337</v>
      </c>
      <c r="H75" s="13">
        <v>7175285.96</v>
      </c>
      <c r="I75" s="13">
        <v>755500.1</v>
      </c>
      <c r="J75" s="12" t="s">
        <v>328</v>
      </c>
      <c r="K75" s="20">
        <v>29</v>
      </c>
      <c r="N75" s="12">
        <v>200</v>
      </c>
      <c r="O75" s="4" t="s">
        <v>529</v>
      </c>
      <c r="P75" s="4" t="s">
        <v>529</v>
      </c>
      <c r="Q75" s="4" t="s">
        <v>529</v>
      </c>
      <c r="R75" s="4" t="s">
        <v>529</v>
      </c>
      <c r="S75" s="4" t="s">
        <v>529</v>
      </c>
      <c r="T75" s="4" t="s">
        <v>529</v>
      </c>
      <c r="U75" s="4" t="s">
        <v>529</v>
      </c>
      <c r="V75" s="4" t="s">
        <v>529</v>
      </c>
      <c r="W75" s="4" t="s">
        <v>529</v>
      </c>
      <c r="X75" s="4" t="s">
        <v>529</v>
      </c>
      <c r="Y75" s="4" t="s">
        <v>529</v>
      </c>
      <c r="Z75" s="4" t="s">
        <v>529</v>
      </c>
      <c r="AA75" s="4"/>
    </row>
    <row r="76" spans="3:30" x14ac:dyDescent="0.3">
      <c r="C76" s="12">
        <v>2016</v>
      </c>
      <c r="D76" s="13" t="s">
        <v>159</v>
      </c>
      <c r="E76" s="13" t="s">
        <v>173</v>
      </c>
      <c r="F76" s="14">
        <v>3</v>
      </c>
      <c r="G76" s="13" t="s">
        <v>174</v>
      </c>
      <c r="H76" s="13">
        <v>6554833.7599999998</v>
      </c>
      <c r="I76" s="13">
        <v>395055.63</v>
      </c>
      <c r="J76" s="12" t="s">
        <v>292</v>
      </c>
      <c r="K76" s="20">
        <v>8</v>
      </c>
      <c r="L76" s="14" t="s">
        <v>171</v>
      </c>
      <c r="N76" s="14">
        <v>150</v>
      </c>
      <c r="O76" s="21">
        <v>41766</v>
      </c>
      <c r="P76" s="14">
        <v>30</v>
      </c>
      <c r="Q76" s="14">
        <v>5</v>
      </c>
      <c r="R76" s="22">
        <f t="shared" ref="R76:R81" si="23">O76</f>
        <v>41766</v>
      </c>
      <c r="S76" s="22">
        <f t="shared" ref="S76:S81" si="24">DATE(YEAR(O76)+Q76,MONTH(O76),DAY(O76))</f>
        <v>43592</v>
      </c>
      <c r="T76" s="22">
        <f t="shared" ref="T76:T81" si="25">DATE(YEAR(O76)+P76,MONTH(O76),DAY(O76))</f>
        <v>52724</v>
      </c>
      <c r="U76" s="23">
        <f t="shared" ref="U76:W81" si="26">YEAR(R76)</f>
        <v>2014</v>
      </c>
      <c r="V76" s="23">
        <f t="shared" si="26"/>
        <v>2019</v>
      </c>
      <c r="W76" s="23">
        <f t="shared" si="26"/>
        <v>2044</v>
      </c>
      <c r="X76" s="25">
        <v>300000</v>
      </c>
      <c r="Y76" s="14" t="s">
        <v>353</v>
      </c>
      <c r="Z76" s="26">
        <f t="shared" ref="Z76:Z81" si="27">X76</f>
        <v>300000</v>
      </c>
      <c r="AA76" s="26"/>
    </row>
    <row r="77" spans="3:30" x14ac:dyDescent="0.3">
      <c r="C77" s="12">
        <v>2016</v>
      </c>
      <c r="D77" s="13" t="s">
        <v>129</v>
      </c>
      <c r="E77" s="13" t="s">
        <v>133</v>
      </c>
      <c r="F77" s="14">
        <v>4</v>
      </c>
      <c r="G77" s="13" t="s">
        <v>542</v>
      </c>
      <c r="H77" s="13">
        <v>6303249.9199999999</v>
      </c>
      <c r="I77" s="13">
        <v>460443.67</v>
      </c>
      <c r="J77" s="12" t="s">
        <v>292</v>
      </c>
      <c r="K77" s="20">
        <v>36</v>
      </c>
      <c r="L77" s="14" t="s">
        <v>248</v>
      </c>
      <c r="N77" s="14">
        <v>150</v>
      </c>
      <c r="O77" s="21">
        <v>41208</v>
      </c>
      <c r="P77" s="14">
        <v>35</v>
      </c>
      <c r="Q77" s="14">
        <v>10</v>
      </c>
      <c r="R77" s="22">
        <f t="shared" si="23"/>
        <v>41208</v>
      </c>
      <c r="S77" s="22">
        <f t="shared" si="24"/>
        <v>44860</v>
      </c>
      <c r="T77" s="22">
        <f t="shared" si="25"/>
        <v>53991</v>
      </c>
      <c r="U77" s="23">
        <f t="shared" si="26"/>
        <v>2012</v>
      </c>
      <c r="V77" s="23">
        <f t="shared" si="26"/>
        <v>2022</v>
      </c>
      <c r="W77" s="23">
        <f t="shared" si="26"/>
        <v>2047</v>
      </c>
      <c r="X77" s="25">
        <v>300000</v>
      </c>
      <c r="Y77" s="14" t="s">
        <v>353</v>
      </c>
      <c r="Z77" s="26">
        <f t="shared" si="27"/>
        <v>300000</v>
      </c>
      <c r="AA77" s="26"/>
    </row>
    <row r="78" spans="3:30" x14ac:dyDescent="0.3">
      <c r="C78" s="12">
        <v>2016</v>
      </c>
      <c r="D78" s="13" t="s">
        <v>129</v>
      </c>
      <c r="E78" s="13" t="s">
        <v>130</v>
      </c>
      <c r="F78" s="14">
        <v>4</v>
      </c>
      <c r="G78" s="13" t="s">
        <v>131</v>
      </c>
      <c r="H78" s="13">
        <v>6280556.6600000001</v>
      </c>
      <c r="I78" s="13">
        <v>566947.59</v>
      </c>
      <c r="J78" s="12" t="s">
        <v>292</v>
      </c>
      <c r="K78" s="20">
        <v>11</v>
      </c>
      <c r="L78" s="14" t="s">
        <v>249</v>
      </c>
      <c r="N78" s="14">
        <v>150</v>
      </c>
      <c r="O78" s="21">
        <v>40858</v>
      </c>
      <c r="P78" s="14">
        <v>35</v>
      </c>
      <c r="Q78" s="14">
        <v>10</v>
      </c>
      <c r="R78" s="22">
        <f t="shared" si="23"/>
        <v>40858</v>
      </c>
      <c r="S78" s="22">
        <f t="shared" si="24"/>
        <v>44511</v>
      </c>
      <c r="T78" s="22">
        <f t="shared" si="25"/>
        <v>53642</v>
      </c>
      <c r="U78" s="23">
        <f t="shared" si="26"/>
        <v>2011</v>
      </c>
      <c r="V78" s="23">
        <f t="shared" si="26"/>
        <v>2021</v>
      </c>
      <c r="W78" s="23">
        <f t="shared" si="26"/>
        <v>2046</v>
      </c>
      <c r="X78" s="25">
        <v>300000</v>
      </c>
      <c r="Y78" s="14" t="s">
        <v>353</v>
      </c>
      <c r="Z78" s="26">
        <f t="shared" si="27"/>
        <v>300000</v>
      </c>
      <c r="AA78" s="26"/>
    </row>
    <row r="79" spans="3:30" x14ac:dyDescent="0.3">
      <c r="C79" s="12">
        <v>2017</v>
      </c>
      <c r="D79" s="13" t="s">
        <v>144</v>
      </c>
      <c r="E79" s="13" t="s">
        <v>148</v>
      </c>
      <c r="F79" s="14">
        <v>3</v>
      </c>
      <c r="G79" s="13" t="s">
        <v>149</v>
      </c>
      <c r="H79" s="13">
        <v>6422090.9299999997</v>
      </c>
      <c r="I79" s="13">
        <v>428784.57</v>
      </c>
      <c r="J79" s="12" t="s">
        <v>292</v>
      </c>
      <c r="K79" s="20">
        <v>16</v>
      </c>
      <c r="N79" s="14">
        <v>150</v>
      </c>
      <c r="O79" s="21">
        <v>41513</v>
      </c>
      <c r="P79" s="14">
        <v>30</v>
      </c>
      <c r="Q79" s="14">
        <v>5</v>
      </c>
      <c r="R79" s="22">
        <f t="shared" si="23"/>
        <v>41513</v>
      </c>
      <c r="S79" s="22">
        <f t="shared" si="24"/>
        <v>43339</v>
      </c>
      <c r="T79" s="22">
        <f t="shared" si="25"/>
        <v>52470</v>
      </c>
      <c r="U79" s="23">
        <f t="shared" si="26"/>
        <v>2013</v>
      </c>
      <c r="V79" s="23">
        <f t="shared" si="26"/>
        <v>2018</v>
      </c>
      <c r="W79" s="23">
        <f t="shared" si="26"/>
        <v>2043</v>
      </c>
      <c r="X79" s="25">
        <v>300000</v>
      </c>
      <c r="Y79" s="14" t="s">
        <v>353</v>
      </c>
      <c r="Z79" s="26">
        <f t="shared" si="27"/>
        <v>300000</v>
      </c>
      <c r="AA79" s="26"/>
    </row>
    <row r="80" spans="3:30" x14ac:dyDescent="0.3">
      <c r="C80" s="12">
        <v>2016</v>
      </c>
      <c r="D80" s="13" t="s">
        <v>68</v>
      </c>
      <c r="E80" s="13" t="s">
        <v>69</v>
      </c>
      <c r="F80" s="14">
        <v>2</v>
      </c>
      <c r="G80" s="13" t="s">
        <v>103</v>
      </c>
      <c r="H80" s="13">
        <v>7036472.1299999999</v>
      </c>
      <c r="I80" s="13">
        <v>553371.47</v>
      </c>
      <c r="J80" s="12" t="s">
        <v>432</v>
      </c>
      <c r="K80" s="20">
        <v>45</v>
      </c>
      <c r="M80" s="14">
        <v>300</v>
      </c>
      <c r="N80" s="14">
        <v>230</v>
      </c>
      <c r="O80" s="21">
        <v>41184</v>
      </c>
      <c r="P80" s="14">
        <v>30</v>
      </c>
      <c r="Q80" s="14">
        <v>7</v>
      </c>
      <c r="R80" s="22">
        <f t="shared" si="23"/>
        <v>41184</v>
      </c>
      <c r="S80" s="22">
        <f t="shared" si="24"/>
        <v>43740</v>
      </c>
      <c r="T80" s="22">
        <f t="shared" si="25"/>
        <v>52141</v>
      </c>
      <c r="U80" s="23">
        <f t="shared" si="26"/>
        <v>2012</v>
      </c>
      <c r="V80" s="23">
        <f t="shared" si="26"/>
        <v>2019</v>
      </c>
      <c r="W80" s="23">
        <f t="shared" si="26"/>
        <v>2042</v>
      </c>
      <c r="X80" s="25">
        <v>300000</v>
      </c>
      <c r="Y80" s="14" t="s">
        <v>353</v>
      </c>
      <c r="Z80" s="26">
        <f t="shared" si="27"/>
        <v>300000</v>
      </c>
      <c r="AA80" s="26"/>
      <c r="AB80" s="12" t="s">
        <v>430</v>
      </c>
      <c r="AC80" s="12" t="s">
        <v>431</v>
      </c>
    </row>
    <row r="81" spans="3:30" x14ac:dyDescent="0.3">
      <c r="C81" s="12">
        <v>2017</v>
      </c>
      <c r="D81" s="13" t="s">
        <v>178</v>
      </c>
      <c r="E81" s="13" t="s">
        <v>210</v>
      </c>
      <c r="F81" s="14">
        <v>3</v>
      </c>
      <c r="G81" s="13" t="s">
        <v>211</v>
      </c>
      <c r="H81" s="13">
        <v>6406021.1399999997</v>
      </c>
      <c r="I81" s="13">
        <v>389778.6</v>
      </c>
      <c r="J81" s="12" t="s">
        <v>441</v>
      </c>
      <c r="K81" s="20">
        <v>1</v>
      </c>
      <c r="M81" s="14">
        <v>5</v>
      </c>
      <c r="N81" s="14">
        <v>150</v>
      </c>
      <c r="O81" s="21">
        <v>41159</v>
      </c>
      <c r="P81" s="14">
        <v>35</v>
      </c>
      <c r="Q81" s="14">
        <v>5</v>
      </c>
      <c r="R81" s="22">
        <f t="shared" si="23"/>
        <v>41159</v>
      </c>
      <c r="S81" s="22">
        <f t="shared" si="24"/>
        <v>42985</v>
      </c>
      <c r="T81" s="22">
        <f t="shared" si="25"/>
        <v>53942</v>
      </c>
      <c r="U81" s="23">
        <f t="shared" si="26"/>
        <v>2012</v>
      </c>
      <c r="V81" s="23">
        <f t="shared" si="26"/>
        <v>2017</v>
      </c>
      <c r="W81" s="23">
        <f t="shared" si="26"/>
        <v>2047</v>
      </c>
      <c r="X81" s="25">
        <v>400000</v>
      </c>
      <c r="Y81" s="14" t="s">
        <v>353</v>
      </c>
      <c r="Z81" s="26">
        <f t="shared" si="27"/>
        <v>400000</v>
      </c>
      <c r="AA81" s="26"/>
      <c r="AD81" s="12" t="s">
        <v>212</v>
      </c>
    </row>
    <row r="82" spans="3:30" x14ac:dyDescent="0.3">
      <c r="C82" s="12">
        <v>2016</v>
      </c>
      <c r="D82" s="12" t="s">
        <v>105</v>
      </c>
      <c r="E82" s="12" t="s">
        <v>106</v>
      </c>
      <c r="F82" s="12">
        <v>1</v>
      </c>
      <c r="G82" s="12" t="s">
        <v>338</v>
      </c>
      <c r="H82" s="13">
        <v>7177106.7800000003</v>
      </c>
      <c r="I82" s="13">
        <v>758775.21</v>
      </c>
      <c r="J82" s="12" t="s">
        <v>339</v>
      </c>
      <c r="K82" s="20">
        <v>39</v>
      </c>
      <c r="N82" s="12">
        <v>200</v>
      </c>
      <c r="O82" s="4" t="s">
        <v>529</v>
      </c>
      <c r="P82" s="4" t="s">
        <v>529</v>
      </c>
      <c r="Q82" s="4" t="s">
        <v>529</v>
      </c>
      <c r="R82" s="4" t="s">
        <v>529</v>
      </c>
      <c r="S82" s="4" t="s">
        <v>529</v>
      </c>
      <c r="T82" s="4" t="s">
        <v>529</v>
      </c>
      <c r="U82" s="4" t="s">
        <v>529</v>
      </c>
      <c r="V82" s="4" t="s">
        <v>529</v>
      </c>
      <c r="W82" s="4" t="s">
        <v>529</v>
      </c>
      <c r="X82" s="4" t="s">
        <v>529</v>
      </c>
      <c r="Y82" s="4" t="s">
        <v>529</v>
      </c>
      <c r="Z82" s="4" t="s">
        <v>529</v>
      </c>
      <c r="AA82" s="4"/>
    </row>
    <row r="83" spans="3:30" x14ac:dyDescent="0.3">
      <c r="C83" s="12">
        <v>2016</v>
      </c>
      <c r="D83" s="13" t="s">
        <v>68</v>
      </c>
      <c r="E83" s="13" t="s">
        <v>88</v>
      </c>
      <c r="F83" s="14">
        <v>2</v>
      </c>
      <c r="G83" s="13" t="s">
        <v>89</v>
      </c>
      <c r="H83" s="13">
        <v>7006816.1900000004</v>
      </c>
      <c r="I83" s="13">
        <v>651710.46</v>
      </c>
      <c r="J83" s="12" t="s">
        <v>285</v>
      </c>
      <c r="K83" s="20">
        <v>36</v>
      </c>
      <c r="N83" s="14">
        <v>220</v>
      </c>
      <c r="O83" s="21">
        <v>42422</v>
      </c>
      <c r="P83" s="21">
        <v>55518</v>
      </c>
      <c r="Q83" s="14">
        <v>7</v>
      </c>
      <c r="R83" s="22">
        <f t="shared" ref="R83:R89" si="28">O83</f>
        <v>42422</v>
      </c>
      <c r="S83" s="22">
        <f t="shared" ref="S83:S89" si="29">DATE(YEAR(O83)+Q83,MONTH(O83),DAY(O83))</f>
        <v>44979</v>
      </c>
      <c r="T83" s="22">
        <f>P83</f>
        <v>55518</v>
      </c>
      <c r="U83" s="23">
        <f t="shared" ref="U83:W89" si="30">YEAR(R83)</f>
        <v>2016</v>
      </c>
      <c r="V83" s="23">
        <f t="shared" si="30"/>
        <v>2023</v>
      </c>
      <c r="W83" s="23">
        <f t="shared" si="30"/>
        <v>2051</v>
      </c>
      <c r="X83" s="25">
        <v>400000</v>
      </c>
      <c r="Y83" s="14" t="s">
        <v>351</v>
      </c>
      <c r="Z83" s="26">
        <f t="shared" ref="Z83:Z88" si="31">X83</f>
        <v>400000</v>
      </c>
      <c r="AA83" s="26"/>
    </row>
    <row r="84" spans="3:30" x14ac:dyDescent="0.3">
      <c r="C84" s="12">
        <v>2017</v>
      </c>
      <c r="D84" s="13" t="s">
        <v>31</v>
      </c>
      <c r="E84" s="13" t="s">
        <v>32</v>
      </c>
      <c r="F84" s="14">
        <v>1</v>
      </c>
      <c r="G84" s="13" t="s">
        <v>33</v>
      </c>
      <c r="H84" s="13">
        <v>7248766.0300000003</v>
      </c>
      <c r="I84" s="13">
        <v>786663.67</v>
      </c>
      <c r="J84" s="12" t="s">
        <v>321</v>
      </c>
      <c r="K84" s="20">
        <v>25</v>
      </c>
      <c r="L84" s="14">
        <v>60</v>
      </c>
      <c r="M84" s="14">
        <v>260</v>
      </c>
      <c r="N84" s="14">
        <v>150</v>
      </c>
      <c r="O84" s="21">
        <v>41201</v>
      </c>
      <c r="P84" s="14">
        <v>35</v>
      </c>
      <c r="Q84" s="14">
        <v>5</v>
      </c>
      <c r="R84" s="22">
        <f t="shared" si="28"/>
        <v>41201</v>
      </c>
      <c r="S84" s="22">
        <f t="shared" si="29"/>
        <v>43027</v>
      </c>
      <c r="T84" s="22">
        <f>DATE(YEAR(O84)+P84,MONTH(O84),DAY(O84))</f>
        <v>53984</v>
      </c>
      <c r="U84" s="23">
        <f t="shared" si="30"/>
        <v>2012</v>
      </c>
      <c r="V84" s="23">
        <f t="shared" si="30"/>
        <v>2017</v>
      </c>
      <c r="W84" s="23">
        <f t="shared" si="30"/>
        <v>2047</v>
      </c>
      <c r="X84" s="25">
        <v>325000</v>
      </c>
      <c r="Y84" s="14" t="s">
        <v>353</v>
      </c>
      <c r="Z84" s="26">
        <f t="shared" si="31"/>
        <v>325000</v>
      </c>
      <c r="AA84" s="26"/>
    </row>
    <row r="85" spans="3:30" x14ac:dyDescent="0.3">
      <c r="C85" s="12">
        <v>2016</v>
      </c>
      <c r="D85" s="13" t="s">
        <v>105</v>
      </c>
      <c r="E85" s="13" t="s">
        <v>109</v>
      </c>
      <c r="F85" s="14">
        <v>2</v>
      </c>
      <c r="G85" s="13" t="s">
        <v>110</v>
      </c>
      <c r="H85" s="13">
        <v>7093453.3600000003</v>
      </c>
      <c r="I85" s="13">
        <v>770530.99</v>
      </c>
      <c r="J85" s="12" t="s">
        <v>321</v>
      </c>
      <c r="K85" s="20">
        <v>11</v>
      </c>
      <c r="M85" s="14" t="s">
        <v>421</v>
      </c>
      <c r="N85" s="14">
        <v>190</v>
      </c>
      <c r="O85" s="21">
        <v>42338</v>
      </c>
      <c r="P85" s="14">
        <v>30</v>
      </c>
      <c r="Q85" s="14">
        <v>10</v>
      </c>
      <c r="R85" s="22">
        <f t="shared" si="28"/>
        <v>42338</v>
      </c>
      <c r="S85" s="22">
        <f t="shared" si="29"/>
        <v>45991</v>
      </c>
      <c r="T85" s="22">
        <f>DATE(YEAR(O85)+P85,MONTH(O85),DAY(O85))</f>
        <v>53296</v>
      </c>
      <c r="U85" s="23">
        <f t="shared" si="30"/>
        <v>2015</v>
      </c>
      <c r="V85" s="23">
        <f t="shared" si="30"/>
        <v>2025</v>
      </c>
      <c r="W85" s="23">
        <f t="shared" si="30"/>
        <v>2045</v>
      </c>
      <c r="X85" s="25">
        <v>775000</v>
      </c>
      <c r="Y85" s="14" t="s">
        <v>351</v>
      </c>
      <c r="Z85" s="26">
        <f t="shared" si="31"/>
        <v>775000</v>
      </c>
      <c r="AA85" s="26"/>
      <c r="AB85" s="12" t="s">
        <v>424</v>
      </c>
      <c r="AD85" s="12" t="s">
        <v>425</v>
      </c>
    </row>
    <row r="86" spans="3:30" ht="14.25" customHeight="1" x14ac:dyDescent="0.3">
      <c r="C86" s="12">
        <v>2017</v>
      </c>
      <c r="D86" s="13" t="s">
        <v>178</v>
      </c>
      <c r="E86" s="13" t="s">
        <v>234</v>
      </c>
      <c r="F86" s="14">
        <v>3</v>
      </c>
      <c r="G86" s="13" t="s">
        <v>446</v>
      </c>
      <c r="H86" s="13">
        <v>6489303.25</v>
      </c>
      <c r="I86" s="13">
        <v>297170.65000000002</v>
      </c>
      <c r="J86" s="12" t="s">
        <v>445</v>
      </c>
      <c r="K86" s="20">
        <v>13</v>
      </c>
      <c r="M86" s="14">
        <v>70</v>
      </c>
      <c r="N86" s="14">
        <v>150</v>
      </c>
      <c r="O86" s="21">
        <v>41051</v>
      </c>
      <c r="P86" s="14">
        <v>30</v>
      </c>
      <c r="Q86" s="14">
        <v>10</v>
      </c>
      <c r="R86" s="22">
        <f t="shared" si="28"/>
        <v>41051</v>
      </c>
      <c r="S86" s="22">
        <f t="shared" si="29"/>
        <v>44703</v>
      </c>
      <c r="T86" s="22">
        <f>DATE(YEAR(O86)+P86,MONTH(O86),DAY(O86))</f>
        <v>52008</v>
      </c>
      <c r="U86" s="23">
        <f t="shared" si="30"/>
        <v>2012</v>
      </c>
      <c r="V86" s="23">
        <f t="shared" si="30"/>
        <v>2022</v>
      </c>
      <c r="W86" s="23">
        <f t="shared" si="30"/>
        <v>2042</v>
      </c>
      <c r="X86" s="25">
        <v>300000</v>
      </c>
      <c r="Y86" s="14" t="s">
        <v>351</v>
      </c>
      <c r="Z86" s="26">
        <f t="shared" si="31"/>
        <v>300000</v>
      </c>
      <c r="AA86" s="26"/>
    </row>
    <row r="87" spans="3:30" ht="25.5" customHeight="1" x14ac:dyDescent="0.3">
      <c r="C87" s="12">
        <v>2016</v>
      </c>
      <c r="D87" s="13" t="s">
        <v>159</v>
      </c>
      <c r="E87" s="13" t="s">
        <v>162</v>
      </c>
      <c r="F87" s="14">
        <v>3</v>
      </c>
      <c r="G87" s="13" t="s">
        <v>172</v>
      </c>
      <c r="H87" s="13">
        <v>6579443.8399999999</v>
      </c>
      <c r="I87" s="13">
        <v>453770.08</v>
      </c>
      <c r="J87" s="12" t="s">
        <v>420</v>
      </c>
      <c r="K87" s="20">
        <v>8</v>
      </c>
      <c r="N87" s="14">
        <v>190</v>
      </c>
      <c r="O87" s="21">
        <v>41200</v>
      </c>
      <c r="P87" s="14">
        <v>30</v>
      </c>
      <c r="Q87" s="14">
        <v>5</v>
      </c>
      <c r="R87" s="22">
        <f t="shared" si="28"/>
        <v>41200</v>
      </c>
      <c r="S87" s="22">
        <f t="shared" si="29"/>
        <v>43026</v>
      </c>
      <c r="T87" s="22">
        <f>DATE(YEAR(O87)+P87,MONTH(O87),DAY(O87))</f>
        <v>52157</v>
      </c>
      <c r="U87" s="23">
        <f t="shared" si="30"/>
        <v>2012</v>
      </c>
      <c r="V87" s="23">
        <f t="shared" si="30"/>
        <v>2017</v>
      </c>
      <c r="W87" s="23">
        <f t="shared" si="30"/>
        <v>2042</v>
      </c>
      <c r="X87" s="25">
        <v>300000</v>
      </c>
      <c r="Y87" s="14" t="s">
        <v>353</v>
      </c>
      <c r="Z87" s="26">
        <f t="shared" si="31"/>
        <v>300000</v>
      </c>
      <c r="AA87" s="26"/>
    </row>
    <row r="88" spans="3:30" ht="15" customHeight="1" x14ac:dyDescent="0.3">
      <c r="C88" s="12">
        <v>2016</v>
      </c>
      <c r="D88" s="13" t="s">
        <v>68</v>
      </c>
      <c r="E88" s="13" t="s">
        <v>69</v>
      </c>
      <c r="F88" s="14">
        <v>2</v>
      </c>
      <c r="G88" s="13" t="s">
        <v>81</v>
      </c>
      <c r="H88" s="13">
        <v>7031520.6299999999</v>
      </c>
      <c r="I88" s="13">
        <v>589442.56000000006</v>
      </c>
      <c r="J88" s="12" t="s">
        <v>315</v>
      </c>
      <c r="K88" s="20">
        <v>25</v>
      </c>
      <c r="N88" s="14">
        <v>201</v>
      </c>
      <c r="O88" s="21">
        <v>42275</v>
      </c>
      <c r="P88" s="21">
        <v>55153</v>
      </c>
      <c r="Q88" s="14">
        <v>7</v>
      </c>
      <c r="R88" s="22">
        <f t="shared" si="28"/>
        <v>42275</v>
      </c>
      <c r="S88" s="22">
        <f t="shared" si="29"/>
        <v>44832</v>
      </c>
      <c r="T88" s="22">
        <f>P88</f>
        <v>55153</v>
      </c>
      <c r="U88" s="23">
        <f t="shared" si="30"/>
        <v>2015</v>
      </c>
      <c r="V88" s="23">
        <f t="shared" si="30"/>
        <v>2022</v>
      </c>
      <c r="W88" s="23">
        <f t="shared" si="30"/>
        <v>2050</v>
      </c>
      <c r="X88" s="25">
        <v>400000</v>
      </c>
      <c r="Y88" s="14" t="s">
        <v>351</v>
      </c>
      <c r="Z88" s="26">
        <f t="shared" si="31"/>
        <v>400000</v>
      </c>
      <c r="AA88" s="26"/>
    </row>
    <row r="89" spans="3:30" x14ac:dyDescent="0.3">
      <c r="C89" s="12">
        <v>2016</v>
      </c>
      <c r="D89" s="13" t="s">
        <v>68</v>
      </c>
      <c r="E89" s="13" t="s">
        <v>69</v>
      </c>
      <c r="F89" s="14">
        <v>2</v>
      </c>
      <c r="G89" s="13" t="s">
        <v>72</v>
      </c>
      <c r="H89" s="13">
        <v>7037711.0099999998</v>
      </c>
      <c r="I89" s="13">
        <v>552825.15</v>
      </c>
      <c r="J89" s="12" t="s">
        <v>315</v>
      </c>
      <c r="K89" s="20">
        <v>4</v>
      </c>
      <c r="L89" s="14" t="s">
        <v>143</v>
      </c>
      <c r="N89" s="14">
        <v>201</v>
      </c>
      <c r="O89" s="21">
        <v>41424</v>
      </c>
      <c r="P89" s="14">
        <v>35</v>
      </c>
      <c r="Q89" s="14">
        <v>7</v>
      </c>
      <c r="R89" s="22">
        <f t="shared" si="28"/>
        <v>41424</v>
      </c>
      <c r="S89" s="22">
        <f t="shared" si="29"/>
        <v>43981</v>
      </c>
      <c r="T89" s="22">
        <f>DATE(YEAR(O89)+P89,MONTH(O89),DAY(O89))</f>
        <v>54208</v>
      </c>
      <c r="U89" s="23">
        <f t="shared" si="30"/>
        <v>2013</v>
      </c>
      <c r="V89" s="23">
        <f t="shared" si="30"/>
        <v>2020</v>
      </c>
      <c r="W89" s="23">
        <f t="shared" si="30"/>
        <v>2048</v>
      </c>
      <c r="X89" s="14" t="s">
        <v>382</v>
      </c>
      <c r="Y89" s="14" t="s">
        <v>353</v>
      </c>
      <c r="Z89" s="14">
        <v>300000</v>
      </c>
      <c r="AB89" s="12" t="s">
        <v>434</v>
      </c>
      <c r="AC89" s="12" t="s">
        <v>435</v>
      </c>
    </row>
    <row r="90" spans="3:30" x14ac:dyDescent="0.3">
      <c r="C90" s="12">
        <v>2017</v>
      </c>
      <c r="D90" s="13" t="s">
        <v>111</v>
      </c>
      <c r="E90" s="13" t="s">
        <v>482</v>
      </c>
      <c r="F90" s="14">
        <v>2</v>
      </c>
      <c r="G90" s="24" t="s">
        <v>483</v>
      </c>
      <c r="H90" s="13">
        <v>6874676.5</v>
      </c>
      <c r="I90" s="13">
        <v>621889.64</v>
      </c>
      <c r="J90" s="24" t="s">
        <v>287</v>
      </c>
      <c r="K90" s="20">
        <v>4</v>
      </c>
      <c r="L90" s="14">
        <v>22</v>
      </c>
      <c r="M90" s="14">
        <v>65</v>
      </c>
      <c r="N90" s="4" t="s">
        <v>529</v>
      </c>
      <c r="O90" s="4" t="s">
        <v>529</v>
      </c>
      <c r="P90" s="4" t="s">
        <v>529</v>
      </c>
      <c r="Q90" s="4" t="s">
        <v>529</v>
      </c>
      <c r="R90" s="4" t="s">
        <v>529</v>
      </c>
      <c r="S90" s="4" t="s">
        <v>529</v>
      </c>
      <c r="T90" s="4" t="s">
        <v>529</v>
      </c>
      <c r="U90" s="4" t="s">
        <v>529</v>
      </c>
      <c r="V90" s="4" t="s">
        <v>529</v>
      </c>
      <c r="W90" s="4" t="s">
        <v>529</v>
      </c>
      <c r="X90" s="4" t="s">
        <v>529</v>
      </c>
      <c r="Y90" s="4" t="s">
        <v>529</v>
      </c>
      <c r="Z90" s="4" t="s">
        <v>529</v>
      </c>
      <c r="AA90" s="4"/>
      <c r="AB90" s="12" t="s">
        <v>484</v>
      </c>
    </row>
    <row r="91" spans="3:30" x14ac:dyDescent="0.3">
      <c r="C91" s="12">
        <v>2016</v>
      </c>
      <c r="D91" s="13" t="s">
        <v>68</v>
      </c>
      <c r="E91" s="13" t="s">
        <v>74</v>
      </c>
      <c r="F91" s="14">
        <v>2</v>
      </c>
      <c r="G91" s="13" t="s">
        <v>532</v>
      </c>
      <c r="H91" s="13">
        <v>6922697.9000000004</v>
      </c>
      <c r="I91" s="13">
        <v>527484.68000000005</v>
      </c>
      <c r="J91" s="12" t="s">
        <v>287</v>
      </c>
      <c r="K91" s="20">
        <v>36</v>
      </c>
      <c r="L91" s="14" t="s">
        <v>428</v>
      </c>
      <c r="M91" s="14">
        <v>252</v>
      </c>
      <c r="N91" s="14">
        <v>190</v>
      </c>
      <c r="O91" s="21">
        <v>40897</v>
      </c>
      <c r="P91" s="14">
        <v>35</v>
      </c>
      <c r="Q91" s="14">
        <v>5</v>
      </c>
      <c r="R91" s="22">
        <f>O91</f>
        <v>40897</v>
      </c>
      <c r="S91" s="22">
        <f>DATE(YEAR(O91)+Q91,MONTH(O91),DAY(O91))</f>
        <v>42724</v>
      </c>
      <c r="T91" s="22">
        <f>DATE(YEAR(O91)+P91,MONTH(O91),DAY(O91))</f>
        <v>53681</v>
      </c>
      <c r="U91" s="23">
        <f t="shared" ref="U91:W92" si="32">YEAR(R91)</f>
        <v>2011</v>
      </c>
      <c r="V91" s="23">
        <f t="shared" si="32"/>
        <v>2016</v>
      </c>
      <c r="W91" s="23">
        <f t="shared" si="32"/>
        <v>2046</v>
      </c>
      <c r="X91" s="14" t="s">
        <v>382</v>
      </c>
      <c r="Y91" s="14" t="s">
        <v>353</v>
      </c>
      <c r="Z91" s="14">
        <v>300000</v>
      </c>
    </row>
    <row r="92" spans="3:30" x14ac:dyDescent="0.3">
      <c r="C92" s="12">
        <v>2017</v>
      </c>
      <c r="D92" s="13" t="s">
        <v>111</v>
      </c>
      <c r="E92" s="13" t="s">
        <v>112</v>
      </c>
      <c r="F92" s="14">
        <v>2</v>
      </c>
      <c r="G92" s="13" t="s">
        <v>113</v>
      </c>
      <c r="H92" s="13">
        <v>6908560.5999999996</v>
      </c>
      <c r="I92" s="13">
        <v>527399.97</v>
      </c>
      <c r="J92" s="12" t="s">
        <v>287</v>
      </c>
      <c r="K92" s="20">
        <v>12</v>
      </c>
      <c r="L92" s="14">
        <v>57</v>
      </c>
      <c r="M92" s="14">
        <v>171</v>
      </c>
      <c r="N92" s="14">
        <v>200</v>
      </c>
      <c r="O92" s="21">
        <v>42160</v>
      </c>
      <c r="P92" s="14">
        <v>35</v>
      </c>
      <c r="Q92" s="14">
        <v>5</v>
      </c>
      <c r="R92" s="22">
        <f>O92</f>
        <v>42160</v>
      </c>
      <c r="S92" s="22">
        <f>DATE(YEAR(O92)+Q92,MONTH(O92),DAY(O92))</f>
        <v>43987</v>
      </c>
      <c r="T92" s="22">
        <f>DATE(YEAR(O92)+P92,MONTH(O92),DAY(O92))</f>
        <v>54944</v>
      </c>
      <c r="U92" s="23">
        <f t="shared" si="32"/>
        <v>2015</v>
      </c>
      <c r="V92" s="23">
        <f t="shared" si="32"/>
        <v>2020</v>
      </c>
      <c r="W92" s="23">
        <f t="shared" si="32"/>
        <v>2050</v>
      </c>
      <c r="X92" s="25" t="s">
        <v>369</v>
      </c>
      <c r="Y92" s="14" t="s">
        <v>353</v>
      </c>
      <c r="Z92" s="14">
        <v>300000</v>
      </c>
    </row>
    <row r="93" spans="3:30" x14ac:dyDescent="0.3">
      <c r="C93" s="12">
        <v>2016</v>
      </c>
      <c r="D93" s="13" t="s">
        <v>105</v>
      </c>
      <c r="E93" s="13" t="s">
        <v>108</v>
      </c>
      <c r="F93" s="14">
        <v>2</v>
      </c>
      <c r="G93" s="13" t="s">
        <v>507</v>
      </c>
      <c r="H93" s="13">
        <v>7116306.5199999996</v>
      </c>
      <c r="I93" s="13">
        <v>625534.76</v>
      </c>
      <c r="J93" s="12" t="s">
        <v>287</v>
      </c>
      <c r="K93" s="20">
        <v>34</v>
      </c>
      <c r="N93" s="4" t="s">
        <v>529</v>
      </c>
      <c r="O93" s="4" t="s">
        <v>529</v>
      </c>
      <c r="P93" s="4" t="s">
        <v>529</v>
      </c>
      <c r="Q93" s="4" t="s">
        <v>529</v>
      </c>
      <c r="R93" s="4" t="s">
        <v>529</v>
      </c>
      <c r="S93" s="4" t="s">
        <v>529</v>
      </c>
      <c r="T93" s="4" t="s">
        <v>529</v>
      </c>
      <c r="U93" s="4" t="s">
        <v>529</v>
      </c>
      <c r="V93" s="4" t="s">
        <v>529</v>
      </c>
      <c r="W93" s="4" t="s">
        <v>529</v>
      </c>
      <c r="X93" s="4" t="s">
        <v>529</v>
      </c>
      <c r="Y93" s="4" t="s">
        <v>529</v>
      </c>
      <c r="Z93" s="4" t="s">
        <v>529</v>
      </c>
      <c r="AA93" s="4"/>
    </row>
    <row r="94" spans="3:30" x14ac:dyDescent="0.3">
      <c r="C94" s="12">
        <v>2016</v>
      </c>
      <c r="D94" s="13" t="s">
        <v>68</v>
      </c>
      <c r="E94" s="13" t="s">
        <v>74</v>
      </c>
      <c r="F94" s="14">
        <v>2</v>
      </c>
      <c r="G94" s="13" t="s">
        <v>98</v>
      </c>
      <c r="H94" s="13">
        <v>6925217.75</v>
      </c>
      <c r="I94" s="13">
        <v>538377.66</v>
      </c>
      <c r="J94" s="12" t="s">
        <v>287</v>
      </c>
      <c r="K94" s="20">
        <v>7</v>
      </c>
      <c r="L94" s="14" t="s">
        <v>451</v>
      </c>
      <c r="M94" s="14">
        <v>42</v>
      </c>
      <c r="N94" s="14">
        <v>190</v>
      </c>
      <c r="O94" s="21">
        <v>41043</v>
      </c>
      <c r="P94" s="14">
        <v>35</v>
      </c>
      <c r="Q94" s="14">
        <v>5</v>
      </c>
      <c r="R94" s="22">
        <f>O94</f>
        <v>41043</v>
      </c>
      <c r="S94" s="22">
        <f>DATE(YEAR(O94)+Q94,MONTH(O94),DAY(O94))</f>
        <v>42869</v>
      </c>
      <c r="T94" s="22">
        <f>DATE(YEAR(O94)+P94,MONTH(O94),DAY(O94))</f>
        <v>53826</v>
      </c>
      <c r="U94" s="23">
        <f t="shared" ref="U94:W95" si="33">YEAR(R94)</f>
        <v>2012</v>
      </c>
      <c r="V94" s="23">
        <f t="shared" si="33"/>
        <v>2017</v>
      </c>
      <c r="W94" s="23">
        <f t="shared" si="33"/>
        <v>2047</v>
      </c>
      <c r="X94" s="14" t="s">
        <v>382</v>
      </c>
      <c r="Y94" s="14" t="s">
        <v>353</v>
      </c>
      <c r="Z94" s="14">
        <v>300000</v>
      </c>
    </row>
    <row r="95" spans="3:30" x14ac:dyDescent="0.3">
      <c r="C95" s="12">
        <v>2016</v>
      </c>
      <c r="D95" s="13" t="s">
        <v>50</v>
      </c>
      <c r="E95" s="13" t="s">
        <v>53</v>
      </c>
      <c r="F95" s="14">
        <v>2</v>
      </c>
      <c r="G95" s="13" t="s">
        <v>60</v>
      </c>
      <c r="H95" s="13">
        <v>6866869.8399999999</v>
      </c>
      <c r="I95" s="13">
        <v>489525.36</v>
      </c>
      <c r="J95" s="12" t="s">
        <v>304</v>
      </c>
      <c r="K95" s="20">
        <v>11</v>
      </c>
      <c r="L95" s="14" t="s">
        <v>138</v>
      </c>
      <c r="N95" s="14">
        <v>175</v>
      </c>
      <c r="O95" s="21">
        <v>41380</v>
      </c>
      <c r="P95" s="14">
        <v>35</v>
      </c>
      <c r="Q95" s="14">
        <v>7</v>
      </c>
      <c r="R95" s="22">
        <f>O95</f>
        <v>41380</v>
      </c>
      <c r="S95" s="22">
        <f>DATE(YEAR(O95)+Q95,MONTH(O95),DAY(O95))</f>
        <v>43937</v>
      </c>
      <c r="T95" s="22">
        <f>DATE(YEAR(O95)+P95,MONTH(O95),DAY(O95))</f>
        <v>54164</v>
      </c>
      <c r="U95" s="23">
        <f t="shared" si="33"/>
        <v>2013</v>
      </c>
      <c r="V95" s="23">
        <f t="shared" si="33"/>
        <v>2020</v>
      </c>
      <c r="W95" s="23">
        <f t="shared" si="33"/>
        <v>2048</v>
      </c>
      <c r="X95" s="14" t="s">
        <v>380</v>
      </c>
      <c r="Y95" s="14" t="s">
        <v>353</v>
      </c>
      <c r="Z95" s="14">
        <v>309000</v>
      </c>
    </row>
    <row r="96" spans="3:30" x14ac:dyDescent="0.3">
      <c r="C96" s="12">
        <v>2016</v>
      </c>
      <c r="D96" s="13" t="s">
        <v>105</v>
      </c>
      <c r="E96" s="13" t="s">
        <v>528</v>
      </c>
      <c r="F96" s="14">
        <v>2</v>
      </c>
      <c r="G96" s="13" t="s">
        <v>509</v>
      </c>
      <c r="H96" s="13">
        <v>7123838.9199999999</v>
      </c>
      <c r="I96" s="13">
        <v>671779.74</v>
      </c>
      <c r="J96" s="12" t="s">
        <v>304</v>
      </c>
      <c r="K96" s="20">
        <v>21</v>
      </c>
      <c r="N96" s="4" t="s">
        <v>529</v>
      </c>
      <c r="O96" s="4" t="s">
        <v>529</v>
      </c>
      <c r="P96" s="4" t="s">
        <v>529</v>
      </c>
      <c r="Q96" s="4" t="s">
        <v>529</v>
      </c>
      <c r="R96" s="4" t="s">
        <v>529</v>
      </c>
      <c r="S96" s="4" t="s">
        <v>529</v>
      </c>
      <c r="T96" s="4" t="s">
        <v>529</v>
      </c>
      <c r="U96" s="23">
        <v>2012</v>
      </c>
      <c r="V96" s="23">
        <f>U96+5</f>
        <v>2017</v>
      </c>
      <c r="W96" s="4" t="s">
        <v>529</v>
      </c>
      <c r="X96" s="4" t="s">
        <v>529</v>
      </c>
      <c r="Y96" s="4" t="s">
        <v>529</v>
      </c>
      <c r="Z96" s="4" t="s">
        <v>529</v>
      </c>
      <c r="AA96" s="4"/>
    </row>
    <row r="97" spans="3:30" x14ac:dyDescent="0.3">
      <c r="C97" s="12">
        <v>2016</v>
      </c>
      <c r="D97" s="12" t="s">
        <v>105</v>
      </c>
      <c r="E97" s="13" t="s">
        <v>528</v>
      </c>
      <c r="F97" s="12">
        <v>2</v>
      </c>
      <c r="G97" s="12" t="s">
        <v>331</v>
      </c>
      <c r="H97" s="13">
        <v>7147592.0199999996</v>
      </c>
      <c r="I97" s="13">
        <v>660755.76</v>
      </c>
      <c r="J97" s="12" t="s">
        <v>304</v>
      </c>
      <c r="K97" s="20">
        <v>9</v>
      </c>
      <c r="N97" s="12">
        <v>175</v>
      </c>
      <c r="O97" s="4" t="s">
        <v>529</v>
      </c>
      <c r="P97" s="4" t="s">
        <v>529</v>
      </c>
      <c r="Q97" s="4" t="s">
        <v>529</v>
      </c>
      <c r="R97" s="4" t="s">
        <v>529</v>
      </c>
      <c r="S97" s="4" t="s">
        <v>529</v>
      </c>
      <c r="T97" s="4" t="s">
        <v>529</v>
      </c>
      <c r="U97" s="4" t="s">
        <v>529</v>
      </c>
      <c r="V97" s="4" t="s">
        <v>529</v>
      </c>
      <c r="W97" s="4" t="s">
        <v>529</v>
      </c>
      <c r="X97" s="4" t="s">
        <v>529</v>
      </c>
      <c r="Y97" s="4" t="s">
        <v>529</v>
      </c>
      <c r="Z97" s="4" t="s">
        <v>529</v>
      </c>
      <c r="AA97" s="4"/>
    </row>
    <row r="98" spans="3:30" x14ac:dyDescent="0.3">
      <c r="C98" s="12">
        <v>2016</v>
      </c>
      <c r="D98" s="13" t="s">
        <v>105</v>
      </c>
      <c r="E98" s="13" t="s">
        <v>528</v>
      </c>
      <c r="F98" s="14">
        <v>2</v>
      </c>
      <c r="G98" s="13" t="s">
        <v>508</v>
      </c>
      <c r="H98" s="13">
        <v>7167114.4400000004</v>
      </c>
      <c r="I98" s="13">
        <v>633977.01</v>
      </c>
      <c r="J98" s="12" t="s">
        <v>304</v>
      </c>
      <c r="N98" s="4" t="s">
        <v>529</v>
      </c>
      <c r="O98" s="4" t="s">
        <v>529</v>
      </c>
      <c r="P98" s="4" t="s">
        <v>529</v>
      </c>
      <c r="Q98" s="4" t="s">
        <v>529</v>
      </c>
      <c r="R98" s="4" t="s">
        <v>529</v>
      </c>
      <c r="S98" s="4" t="s">
        <v>529</v>
      </c>
      <c r="T98" s="4" t="s">
        <v>529</v>
      </c>
      <c r="U98" s="4" t="s">
        <v>529</v>
      </c>
      <c r="V98" s="4" t="s">
        <v>529</v>
      </c>
      <c r="W98" s="4" t="s">
        <v>529</v>
      </c>
      <c r="X98" s="4" t="s">
        <v>529</v>
      </c>
      <c r="Y98" s="4" t="s">
        <v>529</v>
      </c>
      <c r="Z98" s="4" t="s">
        <v>529</v>
      </c>
      <c r="AA98" s="4"/>
    </row>
    <row r="99" spans="3:30" x14ac:dyDescent="0.3">
      <c r="C99" s="12">
        <v>2016</v>
      </c>
      <c r="D99" s="12" t="s">
        <v>68</v>
      </c>
      <c r="E99" s="12" t="s">
        <v>74</v>
      </c>
      <c r="F99" s="12">
        <v>2</v>
      </c>
      <c r="G99" s="12" t="s">
        <v>460</v>
      </c>
      <c r="H99" s="13">
        <v>651710.46</v>
      </c>
      <c r="I99" s="13">
        <v>541334.78</v>
      </c>
      <c r="J99" s="12" t="s">
        <v>304</v>
      </c>
      <c r="K99" s="20">
        <v>60</v>
      </c>
      <c r="N99" s="12">
        <v>240</v>
      </c>
      <c r="O99" s="21">
        <v>42803</v>
      </c>
      <c r="P99" s="21">
        <v>55884</v>
      </c>
      <c r="Q99" s="21">
        <v>55884</v>
      </c>
      <c r="R99" s="21">
        <v>42803</v>
      </c>
      <c r="S99" s="21">
        <v>45360</v>
      </c>
      <c r="T99" s="21">
        <v>55884</v>
      </c>
      <c r="U99" s="14">
        <v>2017</v>
      </c>
      <c r="V99" s="14">
        <v>2024</v>
      </c>
      <c r="X99" s="4" t="s">
        <v>529</v>
      </c>
      <c r="Y99" s="4" t="s">
        <v>529</v>
      </c>
      <c r="Z99" s="4" t="s">
        <v>529</v>
      </c>
      <c r="AA99" s="4"/>
    </row>
    <row r="100" spans="3:30" x14ac:dyDescent="0.3">
      <c r="C100" s="12">
        <v>2016</v>
      </c>
      <c r="D100" s="13" t="s">
        <v>68</v>
      </c>
      <c r="E100" s="13" t="s">
        <v>92</v>
      </c>
      <c r="F100" s="14">
        <v>2</v>
      </c>
      <c r="G100" s="13" t="s">
        <v>104</v>
      </c>
      <c r="H100" s="13">
        <v>6959056.9100000001</v>
      </c>
      <c r="I100" s="13">
        <v>6959056.9100000001</v>
      </c>
      <c r="J100" s="12" t="s">
        <v>427</v>
      </c>
      <c r="K100" s="20">
        <v>5</v>
      </c>
      <c r="N100" s="14">
        <v>150</v>
      </c>
      <c r="O100" s="21">
        <v>41253</v>
      </c>
      <c r="P100" s="14">
        <v>35</v>
      </c>
      <c r="Q100" s="14">
        <v>7</v>
      </c>
      <c r="R100" s="22">
        <f t="shared" ref="R100:R106" si="34">O100</f>
        <v>41253</v>
      </c>
      <c r="S100" s="22">
        <f>DATE(YEAR(O100)+Q100,MONTH(O100),DAY(O100))</f>
        <v>43809</v>
      </c>
      <c r="T100" s="22">
        <f t="shared" ref="T100:T109" si="35">DATE(YEAR(O100)+P100,MONTH(O100),DAY(O100))</f>
        <v>54036</v>
      </c>
      <c r="U100" s="23">
        <f>YEAR(R100)</f>
        <v>2012</v>
      </c>
      <c r="V100" s="23">
        <f>YEAR(S100)</f>
        <v>2019</v>
      </c>
      <c r="W100" s="23">
        <f>YEAR(T100)</f>
        <v>2047</v>
      </c>
      <c r="X100" s="14" t="s">
        <v>382</v>
      </c>
      <c r="Y100" s="14" t="s">
        <v>353</v>
      </c>
      <c r="Z100" s="14">
        <v>300000</v>
      </c>
      <c r="AD100" s="12" t="s">
        <v>262</v>
      </c>
    </row>
    <row r="101" spans="3:30" x14ac:dyDescent="0.3">
      <c r="C101" s="12">
        <v>2016</v>
      </c>
      <c r="D101" s="13" t="s">
        <v>111</v>
      </c>
      <c r="E101" s="13" t="s">
        <v>117</v>
      </c>
      <c r="F101" s="14">
        <v>2</v>
      </c>
      <c r="G101" s="13" t="s">
        <v>297</v>
      </c>
      <c r="H101" s="13">
        <v>6776873.5199999996</v>
      </c>
      <c r="I101" s="13">
        <v>581733.68999999994</v>
      </c>
      <c r="J101" s="12" t="s">
        <v>298</v>
      </c>
      <c r="K101" s="20">
        <v>27</v>
      </c>
      <c r="L101" s="14">
        <v>150</v>
      </c>
      <c r="M101" s="14">
        <v>225</v>
      </c>
      <c r="N101" s="14">
        <v>180</v>
      </c>
      <c r="O101" s="21">
        <v>40935</v>
      </c>
      <c r="P101" s="14">
        <v>35</v>
      </c>
      <c r="Q101" s="14" t="s">
        <v>456</v>
      </c>
      <c r="R101" s="22">
        <f t="shared" si="34"/>
        <v>40935</v>
      </c>
      <c r="S101" s="22"/>
      <c r="T101" s="22">
        <f t="shared" si="35"/>
        <v>53719</v>
      </c>
      <c r="U101" s="23">
        <f t="shared" ref="U101:U106" si="36">YEAR(R101)</f>
        <v>2012</v>
      </c>
      <c r="V101" s="14">
        <f>U101+5</f>
        <v>2017</v>
      </c>
      <c r="W101" s="23">
        <f t="shared" ref="W101:W106" si="37">YEAR(T101)</f>
        <v>2047</v>
      </c>
      <c r="X101" s="25">
        <v>300000</v>
      </c>
      <c r="Y101" s="14" t="s">
        <v>353</v>
      </c>
      <c r="Z101" s="26">
        <f>X101</f>
        <v>300000</v>
      </c>
      <c r="AA101" s="26" t="s">
        <v>478</v>
      </c>
      <c r="AB101" s="12" t="s">
        <v>360</v>
      </c>
      <c r="AC101" s="12" t="s">
        <v>359</v>
      </c>
    </row>
    <row r="102" spans="3:30" x14ac:dyDescent="0.3">
      <c r="C102" s="12">
        <v>2017</v>
      </c>
      <c r="D102" s="13" t="s">
        <v>144</v>
      </c>
      <c r="E102" s="13" t="s">
        <v>156</v>
      </c>
      <c r="F102" s="14">
        <v>3</v>
      </c>
      <c r="G102" s="13" t="s">
        <v>157</v>
      </c>
      <c r="H102" s="13">
        <v>6427427.0800000001</v>
      </c>
      <c r="I102" s="13">
        <v>437165.83</v>
      </c>
      <c r="J102" s="12" t="s">
        <v>298</v>
      </c>
      <c r="K102" s="20">
        <v>10</v>
      </c>
      <c r="M102" s="14">
        <v>169</v>
      </c>
      <c r="N102" s="14">
        <v>175</v>
      </c>
      <c r="O102" s="21">
        <v>42109</v>
      </c>
      <c r="P102" s="14">
        <v>30</v>
      </c>
      <c r="Q102" s="14">
        <v>5</v>
      </c>
      <c r="R102" s="22">
        <f t="shared" si="34"/>
        <v>42109</v>
      </c>
      <c r="S102" s="22">
        <f t="shared" ref="S102:S110" si="38">DATE(YEAR(O102)+Q102,MONTH(O102),DAY(O102))</f>
        <v>43936</v>
      </c>
      <c r="T102" s="22">
        <f t="shared" si="35"/>
        <v>53067</v>
      </c>
      <c r="U102" s="23">
        <f t="shared" si="36"/>
        <v>2015</v>
      </c>
      <c r="V102" s="23">
        <f>YEAR(S102)</f>
        <v>2020</v>
      </c>
      <c r="W102" s="23">
        <f t="shared" si="37"/>
        <v>2045</v>
      </c>
      <c r="X102" s="25">
        <v>500000</v>
      </c>
      <c r="Y102" s="14" t="s">
        <v>351</v>
      </c>
      <c r="Z102" s="26">
        <f>X102</f>
        <v>500000</v>
      </c>
      <c r="AA102" s="26"/>
      <c r="AD102" s="12" t="s">
        <v>260</v>
      </c>
    </row>
    <row r="103" spans="3:30" x14ac:dyDescent="0.3">
      <c r="C103" s="12">
        <v>2017</v>
      </c>
      <c r="D103" s="13" t="s">
        <v>144</v>
      </c>
      <c r="E103" s="13" t="s">
        <v>154</v>
      </c>
      <c r="F103" s="14">
        <v>3</v>
      </c>
      <c r="G103" s="13" t="s">
        <v>155</v>
      </c>
      <c r="H103" s="13">
        <v>6350248.0599999996</v>
      </c>
      <c r="I103" s="13">
        <v>494488.08</v>
      </c>
      <c r="J103" s="12" t="s">
        <v>397</v>
      </c>
      <c r="K103" s="20">
        <v>6</v>
      </c>
      <c r="M103" s="14">
        <v>72</v>
      </c>
      <c r="N103" s="14">
        <v>180</v>
      </c>
      <c r="O103" s="21">
        <v>42466</v>
      </c>
      <c r="P103" s="14">
        <v>30</v>
      </c>
      <c r="Q103" s="14">
        <v>5</v>
      </c>
      <c r="R103" s="22">
        <f t="shared" si="34"/>
        <v>42466</v>
      </c>
      <c r="S103" s="22">
        <f t="shared" si="38"/>
        <v>44292</v>
      </c>
      <c r="T103" s="22">
        <f t="shared" si="35"/>
        <v>53423</v>
      </c>
      <c r="U103" s="23">
        <f t="shared" si="36"/>
        <v>2016</v>
      </c>
      <c r="V103" s="23">
        <f>YEAR(S103)</f>
        <v>2021</v>
      </c>
      <c r="W103" s="23">
        <f t="shared" si="37"/>
        <v>2046</v>
      </c>
      <c r="X103" s="25">
        <v>500000</v>
      </c>
      <c r="Y103" s="14" t="s">
        <v>351</v>
      </c>
      <c r="Z103" s="26">
        <f>X103</f>
        <v>500000</v>
      </c>
      <c r="AA103" s="26"/>
      <c r="AD103" s="12" t="s">
        <v>265</v>
      </c>
    </row>
    <row r="104" spans="3:30" x14ac:dyDescent="0.3">
      <c r="C104" s="12">
        <v>2016</v>
      </c>
      <c r="D104" s="13" t="s">
        <v>235</v>
      </c>
      <c r="E104" s="13" t="s">
        <v>235</v>
      </c>
      <c r="F104" s="14">
        <v>4</v>
      </c>
      <c r="G104" s="13" t="s">
        <v>236</v>
      </c>
      <c r="H104" s="13">
        <v>6280348.6900000004</v>
      </c>
      <c r="I104" s="13">
        <v>562625.57999999996</v>
      </c>
      <c r="J104" s="12" t="s">
        <v>530</v>
      </c>
      <c r="K104" s="20">
        <v>4</v>
      </c>
      <c r="M104" s="14">
        <v>40</v>
      </c>
      <c r="N104" s="14">
        <v>200</v>
      </c>
      <c r="O104" s="21">
        <v>41732</v>
      </c>
      <c r="P104" s="14">
        <v>35</v>
      </c>
      <c r="Q104" s="14">
        <v>5</v>
      </c>
      <c r="R104" s="22">
        <f t="shared" si="34"/>
        <v>41732</v>
      </c>
      <c r="S104" s="22">
        <f t="shared" si="38"/>
        <v>43558</v>
      </c>
      <c r="T104" s="22">
        <f t="shared" si="35"/>
        <v>54516</v>
      </c>
      <c r="U104" s="23">
        <f t="shared" si="36"/>
        <v>2014</v>
      </c>
      <c r="V104" s="23">
        <f>YEAR(S104)</f>
        <v>2019</v>
      </c>
      <c r="W104" s="23">
        <f t="shared" si="37"/>
        <v>2049</v>
      </c>
      <c r="X104" s="14" t="s">
        <v>398</v>
      </c>
      <c r="Y104" s="14" t="s">
        <v>353</v>
      </c>
      <c r="Z104" s="14">
        <v>750000</v>
      </c>
      <c r="AB104" s="12" t="s">
        <v>400</v>
      </c>
      <c r="AD104" s="12" t="s">
        <v>268</v>
      </c>
    </row>
    <row r="105" spans="3:30" x14ac:dyDescent="0.3">
      <c r="C105" s="12">
        <v>2016</v>
      </c>
      <c r="D105" s="13" t="s">
        <v>270</v>
      </c>
      <c r="E105" s="13" t="s">
        <v>271</v>
      </c>
      <c r="F105" s="14">
        <v>4</v>
      </c>
      <c r="G105" s="13" t="s">
        <v>533</v>
      </c>
      <c r="H105" s="13">
        <v>6184803.7699999996</v>
      </c>
      <c r="I105" s="13">
        <v>392295.98</v>
      </c>
      <c r="J105" s="12" t="s">
        <v>530</v>
      </c>
      <c r="K105" s="20">
        <v>1</v>
      </c>
      <c r="L105" s="14" t="s">
        <v>55</v>
      </c>
      <c r="N105" s="14">
        <v>145</v>
      </c>
      <c r="O105" s="21">
        <v>41690</v>
      </c>
      <c r="P105" s="14">
        <v>30</v>
      </c>
      <c r="Q105" s="14">
        <v>5</v>
      </c>
      <c r="R105" s="22">
        <f t="shared" si="34"/>
        <v>41690</v>
      </c>
      <c r="S105" s="22">
        <f t="shared" si="38"/>
        <v>43516</v>
      </c>
      <c r="T105" s="22">
        <f t="shared" si="35"/>
        <v>52647</v>
      </c>
      <c r="U105" s="23">
        <f t="shared" si="36"/>
        <v>2014</v>
      </c>
      <c r="V105" s="23">
        <f>YEAR(S105)</f>
        <v>2019</v>
      </c>
      <c r="W105" s="23">
        <f t="shared" si="37"/>
        <v>2044</v>
      </c>
      <c r="X105" s="25">
        <v>300000</v>
      </c>
      <c r="Y105" s="14" t="s">
        <v>351</v>
      </c>
      <c r="Z105" s="26">
        <f>X105</f>
        <v>300000</v>
      </c>
      <c r="AA105" s="26"/>
    </row>
    <row r="106" spans="3:30" x14ac:dyDescent="0.3">
      <c r="C106" s="12">
        <v>2016</v>
      </c>
      <c r="D106" s="13" t="s">
        <v>159</v>
      </c>
      <c r="E106" s="13" t="s">
        <v>162</v>
      </c>
      <c r="F106" s="14">
        <v>3</v>
      </c>
      <c r="G106" s="13" t="s">
        <v>490</v>
      </c>
      <c r="H106" s="13">
        <v>6556122.7400000002</v>
      </c>
      <c r="I106" s="13">
        <v>457746.57</v>
      </c>
      <c r="J106" s="12" t="s">
        <v>530</v>
      </c>
      <c r="K106" s="20">
        <v>8</v>
      </c>
      <c r="L106" s="14" t="s">
        <v>171</v>
      </c>
      <c r="N106" s="14">
        <v>150</v>
      </c>
      <c r="O106" s="21">
        <v>41228</v>
      </c>
      <c r="P106" s="14">
        <v>30</v>
      </c>
      <c r="Q106" s="14">
        <v>5</v>
      </c>
      <c r="R106" s="22">
        <f t="shared" si="34"/>
        <v>41228</v>
      </c>
      <c r="S106" s="22">
        <f t="shared" si="38"/>
        <v>43054</v>
      </c>
      <c r="T106" s="22">
        <f t="shared" si="35"/>
        <v>52185</v>
      </c>
      <c r="U106" s="23">
        <f t="shared" si="36"/>
        <v>2012</v>
      </c>
      <c r="V106" s="23">
        <f>YEAR(S106)</f>
        <v>2017</v>
      </c>
      <c r="W106" s="23">
        <f t="shared" si="37"/>
        <v>2042</v>
      </c>
      <c r="X106" s="25">
        <v>300000</v>
      </c>
      <c r="Y106" s="14" t="s">
        <v>353</v>
      </c>
      <c r="Z106" s="26">
        <f>X106</f>
        <v>300000</v>
      </c>
      <c r="AA106" s="26"/>
      <c r="AC106" s="12" t="s">
        <v>419</v>
      </c>
    </row>
    <row r="107" spans="3:30" x14ac:dyDescent="0.3">
      <c r="C107" s="12">
        <v>2017</v>
      </c>
      <c r="D107" s="13" t="s">
        <v>178</v>
      </c>
      <c r="E107" s="13" t="s">
        <v>222</v>
      </c>
      <c r="F107" s="14">
        <v>3</v>
      </c>
      <c r="G107" s="13" t="s">
        <v>496</v>
      </c>
      <c r="H107" s="13">
        <v>6440093.0499999998</v>
      </c>
      <c r="I107" s="13">
        <v>443399.94</v>
      </c>
      <c r="J107" s="13" t="s">
        <v>530</v>
      </c>
      <c r="K107" s="20">
        <v>3</v>
      </c>
      <c r="N107" s="4" t="s">
        <v>529</v>
      </c>
      <c r="O107" s="22">
        <v>42552</v>
      </c>
      <c r="R107" s="22">
        <v>42552</v>
      </c>
      <c r="S107" s="22">
        <f t="shared" si="38"/>
        <v>42552</v>
      </c>
      <c r="T107" s="22">
        <f t="shared" si="35"/>
        <v>42552</v>
      </c>
      <c r="U107" s="23">
        <v>2016</v>
      </c>
      <c r="V107" s="14">
        <f>U107+5</f>
        <v>2021</v>
      </c>
      <c r="W107" s="23"/>
      <c r="X107" s="25"/>
      <c r="Y107" s="4" t="s">
        <v>529</v>
      </c>
      <c r="Z107" s="26"/>
      <c r="AA107" s="4"/>
    </row>
    <row r="108" spans="3:30" x14ac:dyDescent="0.3">
      <c r="C108" s="12">
        <v>2017</v>
      </c>
      <c r="D108" s="13" t="s">
        <v>120</v>
      </c>
      <c r="E108" s="13" t="s">
        <v>127</v>
      </c>
      <c r="F108" s="14">
        <v>3</v>
      </c>
      <c r="G108" s="13" t="s">
        <v>128</v>
      </c>
      <c r="H108" s="13">
        <v>6662197.7599999998</v>
      </c>
      <c r="I108" s="13">
        <v>493973.85</v>
      </c>
      <c r="J108" s="12" t="s">
        <v>363</v>
      </c>
      <c r="K108" s="20">
        <v>3</v>
      </c>
      <c r="M108" s="14">
        <v>27</v>
      </c>
      <c r="N108" s="14">
        <v>180</v>
      </c>
      <c r="O108" s="21">
        <v>41989</v>
      </c>
      <c r="P108" s="14">
        <v>30</v>
      </c>
      <c r="Q108" s="14">
        <v>5</v>
      </c>
      <c r="R108" s="22">
        <f t="shared" ref="R108:R122" si="39">O108</f>
        <v>41989</v>
      </c>
      <c r="S108" s="22">
        <f t="shared" si="38"/>
        <v>43815</v>
      </c>
      <c r="T108" s="22">
        <f t="shared" si="35"/>
        <v>52947</v>
      </c>
      <c r="U108" s="23">
        <f t="shared" ref="U108:W110" si="40">YEAR(R108)</f>
        <v>2014</v>
      </c>
      <c r="V108" s="23">
        <f t="shared" si="40"/>
        <v>2019</v>
      </c>
      <c r="W108" s="23">
        <f t="shared" si="40"/>
        <v>2044</v>
      </c>
      <c r="X108" s="25">
        <v>300000</v>
      </c>
      <c r="Y108" s="14" t="s">
        <v>364</v>
      </c>
      <c r="Z108" s="26">
        <f>X108</f>
        <v>300000</v>
      </c>
      <c r="AA108" s="26"/>
    </row>
    <row r="109" spans="3:30" x14ac:dyDescent="0.3">
      <c r="C109" s="12">
        <v>2017</v>
      </c>
      <c r="D109" s="13" t="s">
        <v>178</v>
      </c>
      <c r="E109" s="13" t="s">
        <v>179</v>
      </c>
      <c r="F109" s="14">
        <v>3</v>
      </c>
      <c r="G109" s="13" t="s">
        <v>180</v>
      </c>
      <c r="H109" s="13">
        <v>6497191.5300000003</v>
      </c>
      <c r="I109" s="13">
        <v>315417.73</v>
      </c>
      <c r="J109" s="12" t="s">
        <v>283</v>
      </c>
      <c r="K109" s="20">
        <v>14</v>
      </c>
      <c r="M109" s="14">
        <v>81</v>
      </c>
      <c r="N109" s="14">
        <v>180</v>
      </c>
      <c r="O109" s="21">
        <v>41214</v>
      </c>
      <c r="P109" s="14">
        <v>30</v>
      </c>
      <c r="Q109" s="14">
        <v>7</v>
      </c>
      <c r="R109" s="22">
        <f t="shared" si="39"/>
        <v>41214</v>
      </c>
      <c r="S109" s="22">
        <f t="shared" si="38"/>
        <v>43770</v>
      </c>
      <c r="T109" s="22">
        <f t="shared" si="35"/>
        <v>52171</v>
      </c>
      <c r="U109" s="23">
        <f t="shared" si="40"/>
        <v>2012</v>
      </c>
      <c r="V109" s="23">
        <f t="shared" si="40"/>
        <v>2019</v>
      </c>
      <c r="W109" s="23">
        <f t="shared" si="40"/>
        <v>2042</v>
      </c>
      <c r="X109" s="25">
        <v>400000</v>
      </c>
      <c r="Y109" s="14" t="s">
        <v>353</v>
      </c>
      <c r="Z109" s="26">
        <f>X109</f>
        <v>400000</v>
      </c>
      <c r="AA109" s="26"/>
    </row>
    <row r="110" spans="3:30" x14ac:dyDescent="0.3">
      <c r="C110" s="12">
        <v>2016</v>
      </c>
      <c r="D110" s="13" t="s">
        <v>50</v>
      </c>
      <c r="E110" s="13" t="s">
        <v>53</v>
      </c>
      <c r="F110" s="14">
        <v>2</v>
      </c>
      <c r="G110" s="13" t="s">
        <v>85</v>
      </c>
      <c r="H110" s="13">
        <v>6846700.79</v>
      </c>
      <c r="I110" s="13">
        <v>445578.42</v>
      </c>
      <c r="J110" s="12" t="s">
        <v>283</v>
      </c>
      <c r="K110" s="20">
        <v>57</v>
      </c>
      <c r="L110" s="14" t="s">
        <v>142</v>
      </c>
      <c r="N110" s="14">
        <v>180</v>
      </c>
      <c r="O110" s="21">
        <v>42347</v>
      </c>
      <c r="P110" s="21">
        <v>55153</v>
      </c>
      <c r="Q110" s="14">
        <v>5</v>
      </c>
      <c r="R110" s="22">
        <f t="shared" si="39"/>
        <v>42347</v>
      </c>
      <c r="S110" s="22">
        <f t="shared" si="38"/>
        <v>44174</v>
      </c>
      <c r="T110" s="22">
        <f>P110</f>
        <v>55153</v>
      </c>
      <c r="U110" s="23">
        <f t="shared" si="40"/>
        <v>2015</v>
      </c>
      <c r="V110" s="23">
        <f t="shared" si="40"/>
        <v>2020</v>
      </c>
      <c r="W110" s="23">
        <f t="shared" si="40"/>
        <v>2050</v>
      </c>
      <c r="X110" s="25">
        <v>400000</v>
      </c>
      <c r="Y110" s="14" t="s">
        <v>351</v>
      </c>
      <c r="Z110" s="26">
        <f>X110</f>
        <v>400000</v>
      </c>
      <c r="AA110" s="26"/>
    </row>
    <row r="111" spans="3:30" x14ac:dyDescent="0.3">
      <c r="C111" s="12">
        <v>2017</v>
      </c>
      <c r="D111" s="28" t="s">
        <v>178</v>
      </c>
      <c r="E111" s="28" t="s">
        <v>208</v>
      </c>
      <c r="F111" s="14">
        <v>3</v>
      </c>
      <c r="G111" s="28" t="s">
        <v>209</v>
      </c>
      <c r="H111" s="13">
        <v>6534497.9699999997</v>
      </c>
      <c r="I111" s="13">
        <v>284436.69</v>
      </c>
      <c r="J111" s="12" t="s">
        <v>283</v>
      </c>
      <c r="K111" s="29">
        <v>15</v>
      </c>
      <c r="L111" s="30"/>
      <c r="M111" s="30"/>
      <c r="N111" s="30">
        <v>150</v>
      </c>
      <c r="O111" s="21">
        <v>41353</v>
      </c>
      <c r="P111" s="4" t="s">
        <v>529</v>
      </c>
      <c r="Q111" s="4" t="s">
        <v>529</v>
      </c>
      <c r="R111" s="22">
        <f t="shared" si="39"/>
        <v>41353</v>
      </c>
      <c r="S111" s="4" t="s">
        <v>529</v>
      </c>
      <c r="T111" s="4" t="s">
        <v>529</v>
      </c>
      <c r="U111" s="23">
        <v>2013</v>
      </c>
      <c r="V111" s="14">
        <f>U111+5</f>
        <v>2018</v>
      </c>
      <c r="W111" s="4" t="s">
        <v>529</v>
      </c>
      <c r="X111" s="25">
        <v>650000</v>
      </c>
      <c r="Y111" s="14" t="s">
        <v>353</v>
      </c>
      <c r="Z111" s="26">
        <f>X111</f>
        <v>650000</v>
      </c>
      <c r="AA111" s="26"/>
      <c r="AB111" s="31"/>
      <c r="AC111" s="31"/>
      <c r="AD111" s="31"/>
    </row>
    <row r="112" spans="3:30" x14ac:dyDescent="0.3">
      <c r="C112" s="12">
        <v>2017</v>
      </c>
      <c r="D112" s="13" t="s">
        <v>178</v>
      </c>
      <c r="E112" s="13" t="s">
        <v>186</v>
      </c>
      <c r="F112" s="14">
        <v>3</v>
      </c>
      <c r="G112" s="13" t="s">
        <v>187</v>
      </c>
      <c r="H112" s="13">
        <v>6518250.5800000001</v>
      </c>
      <c r="I112" s="13">
        <v>317351.99</v>
      </c>
      <c r="J112" s="12" t="s">
        <v>283</v>
      </c>
      <c r="K112" s="20">
        <v>6</v>
      </c>
      <c r="N112" s="14">
        <v>200</v>
      </c>
      <c r="O112" s="21">
        <v>42398</v>
      </c>
      <c r="P112" s="14">
        <v>35</v>
      </c>
      <c r="Q112" s="14">
        <v>5</v>
      </c>
      <c r="R112" s="22">
        <f t="shared" si="39"/>
        <v>42398</v>
      </c>
      <c r="S112" s="22">
        <f t="shared" ref="S112:S120" si="41">DATE(YEAR(O112)+Q112,MONTH(O112),DAY(O112))</f>
        <v>44225</v>
      </c>
      <c r="T112" s="22">
        <f>DATE(YEAR(O112)+P112,MONTH(O112),DAY(O112))</f>
        <v>55182</v>
      </c>
      <c r="U112" s="23">
        <f t="shared" ref="U112:U120" si="42">YEAR(R112)</f>
        <v>2016</v>
      </c>
      <c r="V112" s="23">
        <f t="shared" ref="V112:V120" si="43">YEAR(S112)</f>
        <v>2021</v>
      </c>
      <c r="W112" s="23">
        <f t="shared" ref="W112:W120" si="44">YEAR(T112)</f>
        <v>2051</v>
      </c>
      <c r="X112" s="25">
        <v>830000</v>
      </c>
      <c r="Y112" s="14" t="s">
        <v>351</v>
      </c>
      <c r="Z112" s="26">
        <f>X112</f>
        <v>830000</v>
      </c>
      <c r="AA112" s="26"/>
      <c r="AD112" s="12" t="s">
        <v>266</v>
      </c>
    </row>
    <row r="113" spans="3:30" x14ac:dyDescent="0.3">
      <c r="C113" s="12">
        <v>2017</v>
      </c>
      <c r="D113" s="13" t="s">
        <v>178</v>
      </c>
      <c r="E113" s="13" t="s">
        <v>181</v>
      </c>
      <c r="F113" s="14">
        <v>3</v>
      </c>
      <c r="G113" s="13" t="s">
        <v>182</v>
      </c>
      <c r="H113" s="13">
        <v>6528284</v>
      </c>
      <c r="I113" s="13">
        <v>288498.3</v>
      </c>
      <c r="J113" s="12" t="s">
        <v>283</v>
      </c>
      <c r="K113" s="20">
        <v>5</v>
      </c>
      <c r="L113" s="14" t="s">
        <v>183</v>
      </c>
      <c r="N113" s="14">
        <v>150</v>
      </c>
      <c r="O113" s="21">
        <v>41172</v>
      </c>
      <c r="P113" s="14">
        <v>30</v>
      </c>
      <c r="Q113" s="14">
        <v>5</v>
      </c>
      <c r="R113" s="22">
        <f t="shared" si="39"/>
        <v>41172</v>
      </c>
      <c r="S113" s="22">
        <f t="shared" si="41"/>
        <v>42998</v>
      </c>
      <c r="T113" s="22">
        <f>DATE(YEAR(O113)+P113,MONTH(O113),DAY(O113))</f>
        <v>52129</v>
      </c>
      <c r="U113" s="23">
        <f t="shared" si="42"/>
        <v>2012</v>
      </c>
      <c r="V113" s="23">
        <f t="shared" si="43"/>
        <v>2017</v>
      </c>
      <c r="W113" s="23">
        <f t="shared" si="44"/>
        <v>2042</v>
      </c>
      <c r="X113" s="14" t="s">
        <v>440</v>
      </c>
      <c r="Y113" s="14" t="s">
        <v>353</v>
      </c>
      <c r="Z113" s="14">
        <v>550000</v>
      </c>
    </row>
    <row r="114" spans="3:30" x14ac:dyDescent="0.3">
      <c r="C114" s="12">
        <v>2016</v>
      </c>
      <c r="D114" s="13" t="s">
        <v>159</v>
      </c>
      <c r="E114" s="13" t="s">
        <v>160</v>
      </c>
      <c r="F114" s="14">
        <v>3</v>
      </c>
      <c r="G114" s="13" t="s">
        <v>161</v>
      </c>
      <c r="H114" s="13">
        <v>6589407.2000000002</v>
      </c>
      <c r="I114" s="13">
        <v>332352.62</v>
      </c>
      <c r="J114" s="12" t="s">
        <v>283</v>
      </c>
      <c r="K114" s="20">
        <v>8</v>
      </c>
      <c r="M114" s="14">
        <v>75</v>
      </c>
      <c r="N114" s="14">
        <v>200</v>
      </c>
      <c r="O114" s="21">
        <v>41809</v>
      </c>
      <c r="P114" s="14">
        <v>30</v>
      </c>
      <c r="Q114" s="14">
        <v>5</v>
      </c>
      <c r="R114" s="22">
        <f t="shared" si="39"/>
        <v>41809</v>
      </c>
      <c r="S114" s="22">
        <f t="shared" si="41"/>
        <v>43635</v>
      </c>
      <c r="T114" s="22">
        <f>DATE(YEAR(O114)+P114,MONTH(O114),DAY(O114))</f>
        <v>52767</v>
      </c>
      <c r="U114" s="23">
        <f t="shared" si="42"/>
        <v>2014</v>
      </c>
      <c r="V114" s="23">
        <f t="shared" si="43"/>
        <v>2019</v>
      </c>
      <c r="W114" s="23">
        <f t="shared" si="44"/>
        <v>2044</v>
      </c>
      <c r="X114" s="25">
        <v>500000</v>
      </c>
      <c r="Y114" s="14" t="s">
        <v>351</v>
      </c>
      <c r="Z114" s="26">
        <f>X114</f>
        <v>500000</v>
      </c>
      <c r="AA114" s="26"/>
      <c r="AB114" s="12" t="s">
        <v>417</v>
      </c>
    </row>
    <row r="115" spans="3:30" x14ac:dyDescent="0.3">
      <c r="C115" s="12">
        <v>2016</v>
      </c>
      <c r="D115" s="13" t="s">
        <v>235</v>
      </c>
      <c r="E115" s="13" t="s">
        <v>235</v>
      </c>
      <c r="F115" s="14">
        <v>4</v>
      </c>
      <c r="G115" s="13" t="s">
        <v>406</v>
      </c>
      <c r="H115" s="13">
        <v>6259831.7300000004</v>
      </c>
      <c r="I115" s="13">
        <v>568820.41</v>
      </c>
      <c r="J115" s="12" t="s">
        <v>404</v>
      </c>
      <c r="K115" s="20">
        <v>4</v>
      </c>
      <c r="N115" s="14">
        <v>150</v>
      </c>
      <c r="O115" s="21">
        <v>41235</v>
      </c>
      <c r="P115" s="21">
        <v>53509</v>
      </c>
      <c r="Q115" s="14">
        <v>5</v>
      </c>
      <c r="R115" s="22">
        <f t="shared" si="39"/>
        <v>41235</v>
      </c>
      <c r="S115" s="22">
        <f t="shared" si="41"/>
        <v>43061</v>
      </c>
      <c r="T115" s="22">
        <f>P115</f>
        <v>53509</v>
      </c>
      <c r="U115" s="23">
        <f t="shared" si="42"/>
        <v>2012</v>
      </c>
      <c r="V115" s="23">
        <f t="shared" si="43"/>
        <v>2017</v>
      </c>
      <c r="W115" s="23">
        <f t="shared" si="44"/>
        <v>2046</v>
      </c>
      <c r="X115" s="25">
        <v>300000</v>
      </c>
      <c r="Y115" s="14" t="s">
        <v>353</v>
      </c>
      <c r="Z115" s="26">
        <f>X115</f>
        <v>300000</v>
      </c>
      <c r="AA115" s="26"/>
    </row>
    <row r="116" spans="3:30" x14ac:dyDescent="0.3">
      <c r="C116" s="12">
        <v>2016</v>
      </c>
      <c r="D116" s="13" t="s">
        <v>235</v>
      </c>
      <c r="E116" s="13" t="s">
        <v>235</v>
      </c>
      <c r="F116" s="14">
        <v>4</v>
      </c>
      <c r="G116" s="13" t="s">
        <v>243</v>
      </c>
      <c r="H116" s="13">
        <v>6271721.8099999996</v>
      </c>
      <c r="I116" s="13">
        <v>573610.62</v>
      </c>
      <c r="J116" s="12" t="s">
        <v>403</v>
      </c>
      <c r="K116" s="20">
        <v>4</v>
      </c>
      <c r="L116" s="14" t="s">
        <v>244</v>
      </c>
      <c r="N116" s="14">
        <v>150</v>
      </c>
      <c r="O116" s="21">
        <v>42079</v>
      </c>
      <c r="P116" s="14">
        <v>35</v>
      </c>
      <c r="Q116" s="14">
        <v>5</v>
      </c>
      <c r="R116" s="22">
        <f t="shared" si="39"/>
        <v>42079</v>
      </c>
      <c r="S116" s="22">
        <f t="shared" si="41"/>
        <v>43906</v>
      </c>
      <c r="T116" s="22">
        <f>DATE(YEAR(O116)+P116,MONTH(O116),DAY(O116))</f>
        <v>54863</v>
      </c>
      <c r="U116" s="23">
        <f t="shared" si="42"/>
        <v>2015</v>
      </c>
      <c r="V116" s="23">
        <f t="shared" si="43"/>
        <v>2020</v>
      </c>
      <c r="W116" s="23">
        <f t="shared" si="44"/>
        <v>2050</v>
      </c>
      <c r="X116" s="25">
        <v>849000</v>
      </c>
      <c r="Y116" s="14" t="s">
        <v>351</v>
      </c>
      <c r="Z116" s="26">
        <f>X116</f>
        <v>849000</v>
      </c>
      <c r="AA116" s="26"/>
      <c r="AC116" s="12" t="s">
        <v>402</v>
      </c>
    </row>
    <row r="117" spans="3:30" x14ac:dyDescent="0.3">
      <c r="C117" s="12">
        <v>2017</v>
      </c>
      <c r="D117" s="13" t="s">
        <v>111</v>
      </c>
      <c r="E117" s="13" t="s">
        <v>114</v>
      </c>
      <c r="F117" s="14">
        <v>3</v>
      </c>
      <c r="G117" s="13" t="s">
        <v>118</v>
      </c>
      <c r="H117" s="13">
        <v>6746140.6299999999</v>
      </c>
      <c r="I117" s="13">
        <v>617133.03</v>
      </c>
      <c r="J117" s="12" t="s">
        <v>303</v>
      </c>
      <c r="K117" s="20">
        <v>9</v>
      </c>
      <c r="L117" s="14">
        <v>18</v>
      </c>
      <c r="M117" s="14">
        <v>52</v>
      </c>
      <c r="N117" s="14">
        <v>180</v>
      </c>
      <c r="O117" s="21">
        <v>41052</v>
      </c>
      <c r="P117" s="14">
        <v>40</v>
      </c>
      <c r="Q117" s="14">
        <v>7</v>
      </c>
      <c r="R117" s="22">
        <f t="shared" si="39"/>
        <v>41052</v>
      </c>
      <c r="S117" s="22">
        <f t="shared" si="41"/>
        <v>43608</v>
      </c>
      <c r="T117" s="22">
        <f>DATE(YEAR(O117)+P117,MONTH(O117),DAY(O117))</f>
        <v>55662</v>
      </c>
      <c r="U117" s="23">
        <f t="shared" si="42"/>
        <v>2012</v>
      </c>
      <c r="V117" s="23">
        <f t="shared" si="43"/>
        <v>2019</v>
      </c>
      <c r="W117" s="23">
        <f t="shared" si="44"/>
        <v>2052</v>
      </c>
      <c r="X117" s="25">
        <v>300000</v>
      </c>
      <c r="Y117" s="14" t="s">
        <v>353</v>
      </c>
      <c r="Z117" s="26">
        <f>X117</f>
        <v>300000</v>
      </c>
      <c r="AA117" s="26"/>
      <c r="AC117" s="12" t="s">
        <v>368</v>
      </c>
    </row>
    <row r="118" spans="3:30" x14ac:dyDescent="0.3">
      <c r="C118" s="12">
        <v>2016</v>
      </c>
      <c r="D118" s="13" t="s">
        <v>68</v>
      </c>
      <c r="E118" s="13" t="s">
        <v>90</v>
      </c>
      <c r="F118" s="14">
        <v>2</v>
      </c>
      <c r="G118" s="13" t="s">
        <v>91</v>
      </c>
      <c r="H118" s="13">
        <v>6969865.7599999998</v>
      </c>
      <c r="I118" s="13">
        <v>614893.87</v>
      </c>
      <c r="J118" s="12" t="s">
        <v>284</v>
      </c>
      <c r="K118" s="20">
        <v>92</v>
      </c>
      <c r="N118" s="14">
        <v>220</v>
      </c>
      <c r="O118" s="21">
        <v>41809</v>
      </c>
      <c r="P118" s="14">
        <v>35</v>
      </c>
      <c r="Q118" s="14">
        <v>7</v>
      </c>
      <c r="R118" s="22">
        <f t="shared" si="39"/>
        <v>41809</v>
      </c>
      <c r="S118" s="22">
        <f t="shared" si="41"/>
        <v>44366</v>
      </c>
      <c r="T118" s="22">
        <f>DATE(YEAR(O118)+P118,MONTH(O118),DAY(O118))</f>
        <v>54593</v>
      </c>
      <c r="U118" s="23">
        <f t="shared" si="42"/>
        <v>2014</v>
      </c>
      <c r="V118" s="23">
        <f t="shared" si="43"/>
        <v>2021</v>
      </c>
      <c r="W118" s="23">
        <f t="shared" si="44"/>
        <v>2049</v>
      </c>
      <c r="X118" s="25">
        <v>450000</v>
      </c>
      <c r="Y118" s="14" t="s">
        <v>353</v>
      </c>
      <c r="Z118" s="26">
        <f>X118</f>
        <v>450000</v>
      </c>
      <c r="AA118" s="26"/>
      <c r="AB118" s="12" t="s">
        <v>436</v>
      </c>
    </row>
    <row r="119" spans="3:30" x14ac:dyDescent="0.3">
      <c r="C119" s="12">
        <v>2016</v>
      </c>
      <c r="D119" s="13" t="s">
        <v>68</v>
      </c>
      <c r="E119" s="13" t="s">
        <v>74</v>
      </c>
      <c r="F119" s="14">
        <v>2</v>
      </c>
      <c r="G119" s="13" t="s">
        <v>73</v>
      </c>
      <c r="H119" s="13">
        <v>6935519.7599999998</v>
      </c>
      <c r="I119" s="13">
        <v>496594.93</v>
      </c>
      <c r="J119" s="12" t="s">
        <v>284</v>
      </c>
      <c r="K119" s="20">
        <v>20</v>
      </c>
      <c r="N119" s="14">
        <v>240</v>
      </c>
      <c r="O119" s="21">
        <v>41729</v>
      </c>
      <c r="P119" s="14">
        <v>35</v>
      </c>
      <c r="Q119" s="14">
        <v>5</v>
      </c>
      <c r="R119" s="22">
        <f t="shared" si="39"/>
        <v>41729</v>
      </c>
      <c r="S119" s="22">
        <f t="shared" si="41"/>
        <v>43555</v>
      </c>
      <c r="T119" s="22">
        <f>DATE(YEAR(O119)+P119,MONTH(O119),DAY(O119))</f>
        <v>54513</v>
      </c>
      <c r="U119" s="23">
        <f t="shared" si="42"/>
        <v>2014</v>
      </c>
      <c r="V119" s="23">
        <f t="shared" si="43"/>
        <v>2019</v>
      </c>
      <c r="W119" s="23">
        <f t="shared" si="44"/>
        <v>2049</v>
      </c>
      <c r="X119" s="14" t="s">
        <v>382</v>
      </c>
      <c r="Y119" s="14" t="s">
        <v>353</v>
      </c>
      <c r="Z119" s="14">
        <v>300000</v>
      </c>
    </row>
    <row r="120" spans="3:30" x14ac:dyDescent="0.3">
      <c r="C120" s="12">
        <v>2016</v>
      </c>
      <c r="D120" s="13" t="s">
        <v>270</v>
      </c>
      <c r="E120" s="13" t="s">
        <v>272</v>
      </c>
      <c r="F120" s="14">
        <v>4</v>
      </c>
      <c r="G120" s="13" t="s">
        <v>541</v>
      </c>
      <c r="H120" s="13">
        <v>6147662.6100000003</v>
      </c>
      <c r="I120" s="13">
        <v>445115.79</v>
      </c>
      <c r="J120" s="12" t="s">
        <v>415</v>
      </c>
      <c r="K120" s="20">
        <v>3</v>
      </c>
      <c r="N120" s="14">
        <v>106.5</v>
      </c>
      <c r="O120" s="21">
        <v>41430</v>
      </c>
      <c r="P120" s="14">
        <v>30</v>
      </c>
      <c r="Q120" s="14">
        <v>5</v>
      </c>
      <c r="R120" s="22">
        <f t="shared" si="39"/>
        <v>41430</v>
      </c>
      <c r="S120" s="22">
        <f t="shared" si="41"/>
        <v>43256</v>
      </c>
      <c r="T120" s="22">
        <f>DATE(YEAR(O120)+P120,MONTH(O120),DAY(O120))</f>
        <v>52387</v>
      </c>
      <c r="U120" s="23">
        <f t="shared" si="42"/>
        <v>2013</v>
      </c>
      <c r="V120" s="23">
        <f t="shared" si="43"/>
        <v>2018</v>
      </c>
      <c r="W120" s="23">
        <f t="shared" si="44"/>
        <v>2043</v>
      </c>
      <c r="X120" s="25">
        <v>300000</v>
      </c>
      <c r="Y120" s="14" t="s">
        <v>351</v>
      </c>
      <c r="Z120" s="26">
        <f>X120</f>
        <v>300000</v>
      </c>
      <c r="AA120" s="26"/>
      <c r="AD120" s="12" t="s">
        <v>273</v>
      </c>
    </row>
    <row r="121" spans="3:30" x14ac:dyDescent="0.3">
      <c r="C121" s="12">
        <v>2016</v>
      </c>
      <c r="D121" s="13" t="s">
        <v>50</v>
      </c>
      <c r="E121" s="13" t="s">
        <v>61</v>
      </c>
      <c r="F121" s="14">
        <v>2</v>
      </c>
      <c r="G121" s="13" t="s">
        <v>62</v>
      </c>
      <c r="H121" s="13">
        <v>7041522.6900000004</v>
      </c>
      <c r="I121" s="13">
        <v>540249.93999999994</v>
      </c>
      <c r="J121" s="12" t="s">
        <v>314</v>
      </c>
      <c r="K121" s="20">
        <v>80</v>
      </c>
      <c r="L121" s="14" t="s">
        <v>139</v>
      </c>
      <c r="N121" s="14">
        <v>172.5</v>
      </c>
      <c r="O121" s="21">
        <v>40373</v>
      </c>
      <c r="P121" s="14" t="s">
        <v>381</v>
      </c>
      <c r="Q121" s="14">
        <v>3</v>
      </c>
      <c r="R121" s="22">
        <f t="shared" si="39"/>
        <v>40373</v>
      </c>
      <c r="S121" s="4" t="s">
        <v>529</v>
      </c>
      <c r="T121" s="4" t="s">
        <v>529</v>
      </c>
      <c r="U121" s="23">
        <f>YEAR(R121)</f>
        <v>2010</v>
      </c>
      <c r="V121" s="23"/>
      <c r="W121" s="4" t="s">
        <v>529</v>
      </c>
      <c r="X121" s="25">
        <v>300000</v>
      </c>
      <c r="Y121" s="14" t="s">
        <v>353</v>
      </c>
      <c r="Z121" s="26">
        <f>X121</f>
        <v>300000</v>
      </c>
      <c r="AA121" s="26"/>
      <c r="AC121" s="12" t="s">
        <v>385</v>
      </c>
    </row>
    <row r="122" spans="3:30" x14ac:dyDescent="0.3">
      <c r="C122" s="12">
        <v>2016</v>
      </c>
      <c r="D122" s="13" t="s">
        <v>68</v>
      </c>
      <c r="E122" s="13" t="s">
        <v>93</v>
      </c>
      <c r="F122" s="14">
        <v>2</v>
      </c>
      <c r="G122" s="13" t="s">
        <v>94</v>
      </c>
      <c r="H122" s="13">
        <v>7059050.0599999996</v>
      </c>
      <c r="I122" s="13">
        <v>540458</v>
      </c>
      <c r="J122" s="12" t="s">
        <v>314</v>
      </c>
      <c r="K122" s="20">
        <v>50</v>
      </c>
      <c r="L122" s="14" t="s">
        <v>255</v>
      </c>
      <c r="N122" s="14">
        <v>172.5</v>
      </c>
      <c r="O122" s="21">
        <v>40149</v>
      </c>
      <c r="P122" s="14" t="s">
        <v>381</v>
      </c>
      <c r="Q122" s="14">
        <v>3</v>
      </c>
      <c r="R122" s="22">
        <f t="shared" si="39"/>
        <v>40149</v>
      </c>
      <c r="S122" s="4" t="s">
        <v>529</v>
      </c>
      <c r="T122" s="4" t="s">
        <v>529</v>
      </c>
      <c r="U122" s="23">
        <f>YEAR(R122)</f>
        <v>2009</v>
      </c>
      <c r="V122" s="23"/>
      <c r="W122" s="4" t="s">
        <v>529</v>
      </c>
      <c r="X122" s="25">
        <v>300000</v>
      </c>
      <c r="Y122" s="14" t="s">
        <v>353</v>
      </c>
      <c r="Z122" s="26">
        <f>X122</f>
        <v>300000</v>
      </c>
      <c r="AA122" s="26"/>
      <c r="AB122" s="12" t="s">
        <v>437</v>
      </c>
      <c r="AC122" s="12" t="s">
        <v>433</v>
      </c>
      <c r="AD122" s="12" t="s">
        <v>256</v>
      </c>
    </row>
    <row r="123" spans="3:30" x14ac:dyDescent="0.3">
      <c r="C123" s="12">
        <v>2016</v>
      </c>
      <c r="D123" s="13" t="s">
        <v>50</v>
      </c>
      <c r="E123" s="13" t="s">
        <v>389</v>
      </c>
      <c r="F123" s="14">
        <v>2</v>
      </c>
      <c r="G123" s="13" t="s">
        <v>540</v>
      </c>
      <c r="H123" s="13">
        <v>7055535.2699999996</v>
      </c>
      <c r="I123" s="13">
        <v>502332.98</v>
      </c>
      <c r="J123" s="12" t="s">
        <v>314</v>
      </c>
      <c r="K123" s="20">
        <v>10</v>
      </c>
      <c r="L123" s="14" t="s">
        <v>392</v>
      </c>
      <c r="N123" s="14">
        <v>170</v>
      </c>
      <c r="O123" s="21">
        <v>40192</v>
      </c>
      <c r="P123" s="14" t="s">
        <v>381</v>
      </c>
      <c r="Q123" s="14" t="s">
        <v>384</v>
      </c>
      <c r="S123" s="4" t="s">
        <v>529</v>
      </c>
      <c r="T123" s="4" t="s">
        <v>529</v>
      </c>
      <c r="U123" s="14">
        <v>2010</v>
      </c>
      <c r="V123" s="14">
        <v>2013</v>
      </c>
      <c r="W123" s="4" t="s">
        <v>529</v>
      </c>
      <c r="X123" s="25">
        <v>300000</v>
      </c>
      <c r="Y123" s="14" t="s">
        <v>353</v>
      </c>
      <c r="Z123" s="26">
        <v>300000</v>
      </c>
      <c r="AA123" s="26"/>
      <c r="AC123" s="12" t="s">
        <v>378</v>
      </c>
    </row>
    <row r="124" spans="3:30" x14ac:dyDescent="0.3">
      <c r="C124" s="12">
        <v>2017</v>
      </c>
      <c r="D124" s="13" t="s">
        <v>235</v>
      </c>
      <c r="E124" s="13" t="s">
        <v>462</v>
      </c>
      <c r="F124" s="14">
        <v>4</v>
      </c>
      <c r="G124" s="13" t="s">
        <v>463</v>
      </c>
      <c r="H124" s="13">
        <v>6329851.1200000001</v>
      </c>
      <c r="I124" s="13">
        <v>581919.52</v>
      </c>
      <c r="J124" s="12" t="s">
        <v>305</v>
      </c>
      <c r="K124" s="20">
        <v>58</v>
      </c>
      <c r="N124" s="14">
        <v>200</v>
      </c>
      <c r="O124" s="21">
        <v>42381</v>
      </c>
      <c r="P124" s="14">
        <v>30</v>
      </c>
      <c r="Q124" s="14">
        <v>5</v>
      </c>
      <c r="R124" s="22">
        <f>O124</f>
        <v>42381</v>
      </c>
      <c r="S124" s="22">
        <f>DATE(YEAR(O124)+Q124,MONTH(O124),DAY(O124))</f>
        <v>44208</v>
      </c>
      <c r="T124" s="22">
        <f>DATE(YEAR(O124)+P124,MONTH(O124),DAY(O124))</f>
        <v>53339</v>
      </c>
      <c r="U124" s="23">
        <f>YEAR(R124)</f>
        <v>2016</v>
      </c>
      <c r="V124" s="23">
        <f>YEAR(S124)</f>
        <v>2021</v>
      </c>
      <c r="W124" s="23">
        <f>YEAR(R124)+30</f>
        <v>2046</v>
      </c>
      <c r="X124" s="25">
        <v>900000</v>
      </c>
      <c r="Y124" s="14" t="s">
        <v>351</v>
      </c>
      <c r="Z124" s="26">
        <v>900000</v>
      </c>
      <c r="AA124" s="26"/>
      <c r="AB124" s="12" t="s">
        <v>464</v>
      </c>
      <c r="AD124" s="12" t="s">
        <v>465</v>
      </c>
    </row>
    <row r="125" spans="3:30" ht="16.5" customHeight="1" x14ac:dyDescent="0.3">
      <c r="C125" s="12">
        <v>2016</v>
      </c>
      <c r="D125" s="12" t="s">
        <v>144</v>
      </c>
      <c r="E125" s="12" t="s">
        <v>152</v>
      </c>
      <c r="F125" s="14">
        <v>3</v>
      </c>
      <c r="G125" s="12" t="s">
        <v>458</v>
      </c>
      <c r="H125" s="13">
        <v>6377203.1100000003</v>
      </c>
      <c r="I125" s="13">
        <v>473418.94</v>
      </c>
      <c r="J125" s="12" t="s">
        <v>305</v>
      </c>
      <c r="K125" s="20">
        <v>35</v>
      </c>
      <c r="N125" s="12">
        <v>180</v>
      </c>
      <c r="O125" s="21">
        <v>42724</v>
      </c>
      <c r="P125" s="4" t="s">
        <v>529</v>
      </c>
      <c r="Q125" s="4" t="s">
        <v>529</v>
      </c>
      <c r="S125" s="4" t="s">
        <v>529</v>
      </c>
      <c r="T125" s="4" t="s">
        <v>529</v>
      </c>
      <c r="U125" s="14">
        <v>2016</v>
      </c>
      <c r="V125" s="14">
        <f>U125+5</f>
        <v>2021</v>
      </c>
      <c r="W125" s="4" t="s">
        <v>529</v>
      </c>
      <c r="X125" s="4" t="s">
        <v>529</v>
      </c>
      <c r="Y125" s="4" t="s">
        <v>529</v>
      </c>
      <c r="Z125" s="14" t="s">
        <v>280</v>
      </c>
    </row>
    <row r="126" spans="3:30" x14ac:dyDescent="0.3">
      <c r="C126" s="12">
        <v>2016</v>
      </c>
      <c r="D126" s="13" t="s">
        <v>129</v>
      </c>
      <c r="E126" s="13" t="s">
        <v>132</v>
      </c>
      <c r="F126" s="14">
        <v>4</v>
      </c>
      <c r="G126" s="13" t="s">
        <v>534</v>
      </c>
      <c r="H126" s="13">
        <v>6334011.8600000003</v>
      </c>
      <c r="I126" s="13">
        <v>515020.16</v>
      </c>
      <c r="J126" s="12" t="s">
        <v>305</v>
      </c>
      <c r="K126" s="20">
        <v>16</v>
      </c>
      <c r="M126" s="14">
        <v>140</v>
      </c>
      <c r="N126" s="14">
        <v>180</v>
      </c>
      <c r="O126" s="21">
        <v>42431</v>
      </c>
      <c r="P126" s="14">
        <v>35</v>
      </c>
      <c r="Q126" s="14">
        <v>5</v>
      </c>
      <c r="R126" s="22">
        <f t="shared" ref="R126:R156" si="45">O126</f>
        <v>42431</v>
      </c>
      <c r="S126" s="22">
        <f t="shared" ref="S126:S143" si="46">DATE(YEAR(O126)+Q126,MONTH(O126),DAY(O126))</f>
        <v>44257</v>
      </c>
      <c r="T126" s="22">
        <f t="shared" ref="T126:T137" si="47">DATE(YEAR(O126)+P126,MONTH(O126),DAY(O126))</f>
        <v>55214</v>
      </c>
      <c r="U126" s="23">
        <f t="shared" ref="U126:U143" si="48">YEAR(R126)</f>
        <v>2016</v>
      </c>
      <c r="V126" s="23">
        <f t="shared" ref="V126:V143" si="49">YEAR(S126)</f>
        <v>2021</v>
      </c>
      <c r="W126" s="23">
        <f t="shared" ref="W126:W143" si="50">YEAR(T126)</f>
        <v>2051</v>
      </c>
      <c r="X126" s="25">
        <v>350000</v>
      </c>
      <c r="Y126" s="14" t="s">
        <v>353</v>
      </c>
      <c r="Z126" s="26">
        <f t="shared" ref="Z126:Z150" si="51">X126</f>
        <v>350000</v>
      </c>
      <c r="AA126" s="26"/>
      <c r="AD126" s="12" t="s">
        <v>263</v>
      </c>
    </row>
    <row r="127" spans="3:30" x14ac:dyDescent="0.3">
      <c r="C127" s="12">
        <v>2016</v>
      </c>
      <c r="D127" s="13" t="s">
        <v>129</v>
      </c>
      <c r="E127" s="13" t="s">
        <v>134</v>
      </c>
      <c r="F127" s="14">
        <v>4</v>
      </c>
      <c r="G127" s="13" t="s">
        <v>535</v>
      </c>
      <c r="H127" s="13">
        <v>6287624</v>
      </c>
      <c r="I127" s="13">
        <v>417702</v>
      </c>
      <c r="J127" s="12" t="s">
        <v>305</v>
      </c>
      <c r="K127" s="20">
        <v>12</v>
      </c>
      <c r="L127" s="14" t="s">
        <v>409</v>
      </c>
      <c r="M127" s="14">
        <v>70</v>
      </c>
      <c r="N127" s="14">
        <v>180</v>
      </c>
      <c r="O127" s="21">
        <v>41515</v>
      </c>
      <c r="P127" s="14">
        <v>35</v>
      </c>
      <c r="Q127" s="14">
        <v>10</v>
      </c>
      <c r="R127" s="22">
        <f t="shared" si="45"/>
        <v>41515</v>
      </c>
      <c r="S127" s="22">
        <f t="shared" si="46"/>
        <v>45167</v>
      </c>
      <c r="T127" s="22">
        <f t="shared" si="47"/>
        <v>54299</v>
      </c>
      <c r="U127" s="23">
        <f t="shared" si="48"/>
        <v>2013</v>
      </c>
      <c r="V127" s="23">
        <f t="shared" si="49"/>
        <v>2023</v>
      </c>
      <c r="W127" s="23">
        <f t="shared" si="50"/>
        <v>2048</v>
      </c>
      <c r="X127" s="25">
        <v>300000</v>
      </c>
      <c r="Y127" s="14" t="s">
        <v>353</v>
      </c>
      <c r="Z127" s="26">
        <f t="shared" si="51"/>
        <v>300000</v>
      </c>
      <c r="AA127" s="26"/>
    </row>
    <row r="128" spans="3:30" x14ac:dyDescent="0.3">
      <c r="C128" s="12">
        <v>2016</v>
      </c>
      <c r="D128" s="13" t="s">
        <v>129</v>
      </c>
      <c r="E128" s="13" t="s">
        <v>133</v>
      </c>
      <c r="F128" s="14">
        <v>4</v>
      </c>
      <c r="G128" s="13" t="s">
        <v>536</v>
      </c>
      <c r="H128" s="13">
        <v>6301454.7800000003</v>
      </c>
      <c r="I128" s="13">
        <v>461117.49</v>
      </c>
      <c r="J128" s="12" t="s">
        <v>305</v>
      </c>
      <c r="K128" s="20">
        <v>6</v>
      </c>
      <c r="L128" s="14" t="s">
        <v>269</v>
      </c>
      <c r="M128" s="14" t="s">
        <v>408</v>
      </c>
      <c r="N128" s="14">
        <v>150</v>
      </c>
      <c r="O128" s="21">
        <v>41627</v>
      </c>
      <c r="P128" s="14">
        <v>25</v>
      </c>
      <c r="Q128" s="14">
        <v>10</v>
      </c>
      <c r="R128" s="22">
        <f t="shared" si="45"/>
        <v>41627</v>
      </c>
      <c r="S128" s="22">
        <f t="shared" si="46"/>
        <v>45279</v>
      </c>
      <c r="T128" s="22">
        <f t="shared" si="47"/>
        <v>50758</v>
      </c>
      <c r="U128" s="23">
        <f t="shared" si="48"/>
        <v>2013</v>
      </c>
      <c r="V128" s="23">
        <f t="shared" si="49"/>
        <v>2023</v>
      </c>
      <c r="W128" s="23">
        <f t="shared" si="50"/>
        <v>2038</v>
      </c>
      <c r="X128" s="25">
        <v>300000</v>
      </c>
      <c r="Y128" s="14" t="s">
        <v>351</v>
      </c>
      <c r="Z128" s="26">
        <f t="shared" si="51"/>
        <v>300000</v>
      </c>
      <c r="AA128" s="26"/>
    </row>
    <row r="129" spans="3:30" x14ac:dyDescent="0.3">
      <c r="C129" s="12">
        <v>2017</v>
      </c>
      <c r="D129" s="13" t="s">
        <v>144</v>
      </c>
      <c r="E129" s="13" t="s">
        <v>144</v>
      </c>
      <c r="F129" s="14">
        <v>3</v>
      </c>
      <c r="G129" s="13" t="s">
        <v>145</v>
      </c>
      <c r="H129" s="13">
        <v>6412707.7400000002</v>
      </c>
      <c r="I129" s="13">
        <v>462545.77</v>
      </c>
      <c r="J129" s="12" t="s">
        <v>305</v>
      </c>
      <c r="K129" s="20">
        <v>14</v>
      </c>
      <c r="N129" s="14">
        <v>180</v>
      </c>
      <c r="O129" s="21">
        <v>41786</v>
      </c>
      <c r="P129" s="14">
        <v>30</v>
      </c>
      <c r="Q129" s="14">
        <v>3</v>
      </c>
      <c r="R129" s="22">
        <f t="shared" si="45"/>
        <v>41786</v>
      </c>
      <c r="S129" s="22">
        <f t="shared" si="46"/>
        <v>42882</v>
      </c>
      <c r="T129" s="22">
        <f t="shared" si="47"/>
        <v>52744</v>
      </c>
      <c r="U129" s="23">
        <f t="shared" si="48"/>
        <v>2014</v>
      </c>
      <c r="V129" s="23">
        <f t="shared" si="49"/>
        <v>2017</v>
      </c>
      <c r="W129" s="23">
        <f t="shared" si="50"/>
        <v>2044</v>
      </c>
      <c r="X129" s="25">
        <v>300000</v>
      </c>
      <c r="Y129" s="14" t="s">
        <v>353</v>
      </c>
      <c r="Z129" s="26">
        <f t="shared" si="51"/>
        <v>300000</v>
      </c>
      <c r="AA129" s="26"/>
    </row>
    <row r="130" spans="3:30" x14ac:dyDescent="0.3">
      <c r="C130" s="12">
        <v>2016</v>
      </c>
      <c r="D130" s="13" t="s">
        <v>129</v>
      </c>
      <c r="E130" s="13" t="s">
        <v>133</v>
      </c>
      <c r="F130" s="14">
        <v>4</v>
      </c>
      <c r="G130" s="13" t="s">
        <v>537</v>
      </c>
      <c r="H130" s="13">
        <v>6308210.3099999996</v>
      </c>
      <c r="I130" s="13">
        <v>463446.67</v>
      </c>
      <c r="J130" s="12" t="s">
        <v>305</v>
      </c>
      <c r="K130" s="20">
        <v>3</v>
      </c>
      <c r="N130" s="14">
        <v>185</v>
      </c>
      <c r="O130" s="21">
        <v>41534</v>
      </c>
      <c r="P130" s="14">
        <v>35</v>
      </c>
      <c r="Q130" s="14">
        <v>5</v>
      </c>
      <c r="R130" s="22">
        <f t="shared" si="45"/>
        <v>41534</v>
      </c>
      <c r="S130" s="22">
        <f t="shared" si="46"/>
        <v>43360</v>
      </c>
      <c r="T130" s="22">
        <f t="shared" si="47"/>
        <v>54318</v>
      </c>
      <c r="U130" s="23">
        <f t="shared" si="48"/>
        <v>2013</v>
      </c>
      <c r="V130" s="23">
        <f t="shared" si="49"/>
        <v>2018</v>
      </c>
      <c r="W130" s="23">
        <f t="shared" si="50"/>
        <v>2048</v>
      </c>
      <c r="X130" s="25">
        <v>350000</v>
      </c>
      <c r="Y130" s="14" t="s">
        <v>353</v>
      </c>
      <c r="Z130" s="26">
        <f t="shared" si="51"/>
        <v>350000</v>
      </c>
      <c r="AA130" s="26"/>
    </row>
    <row r="131" spans="3:30" x14ac:dyDescent="0.3">
      <c r="C131" s="12">
        <v>2017</v>
      </c>
      <c r="D131" s="13" t="s">
        <v>37</v>
      </c>
      <c r="E131" s="13" t="s">
        <v>42</v>
      </c>
      <c r="F131" s="14">
        <v>4</v>
      </c>
      <c r="G131" s="13" t="s">
        <v>43</v>
      </c>
      <c r="H131" s="13">
        <v>6307910.3799999999</v>
      </c>
      <c r="I131" s="13">
        <v>386206.95</v>
      </c>
      <c r="J131" s="12" t="s">
        <v>305</v>
      </c>
      <c r="K131" s="20">
        <v>25</v>
      </c>
      <c r="L131" s="14" t="s">
        <v>141</v>
      </c>
      <c r="M131" s="14" t="s">
        <v>373</v>
      </c>
      <c r="N131" s="14" t="s">
        <v>47</v>
      </c>
      <c r="O131" s="21">
        <v>42206</v>
      </c>
      <c r="P131" s="14">
        <v>30</v>
      </c>
      <c r="Q131" s="14">
        <v>5</v>
      </c>
      <c r="R131" s="22">
        <f t="shared" si="45"/>
        <v>42206</v>
      </c>
      <c r="S131" s="22">
        <f t="shared" si="46"/>
        <v>44033</v>
      </c>
      <c r="T131" s="22">
        <f t="shared" si="47"/>
        <v>53164</v>
      </c>
      <c r="U131" s="23">
        <f t="shared" si="48"/>
        <v>2015</v>
      </c>
      <c r="V131" s="23">
        <f t="shared" si="49"/>
        <v>2020</v>
      </c>
      <c r="W131" s="23">
        <f t="shared" si="50"/>
        <v>2045</v>
      </c>
      <c r="X131" s="25">
        <v>500000</v>
      </c>
      <c r="Y131" s="14" t="s">
        <v>351</v>
      </c>
      <c r="Z131" s="26">
        <f t="shared" si="51"/>
        <v>500000</v>
      </c>
      <c r="AA131" s="26"/>
      <c r="AB131" s="12" t="s">
        <v>449</v>
      </c>
      <c r="AD131" s="12" t="s">
        <v>136</v>
      </c>
    </row>
    <row r="132" spans="3:30" x14ac:dyDescent="0.3">
      <c r="C132" s="12">
        <v>2016</v>
      </c>
      <c r="D132" s="13" t="s">
        <v>129</v>
      </c>
      <c r="E132" s="13" t="s">
        <v>133</v>
      </c>
      <c r="F132" s="14">
        <v>4</v>
      </c>
      <c r="G132" s="13" t="s">
        <v>538</v>
      </c>
      <c r="H132" s="13">
        <v>6301458.4900000002</v>
      </c>
      <c r="I132" s="13">
        <v>462454.85</v>
      </c>
      <c r="J132" s="12" t="s">
        <v>291</v>
      </c>
      <c r="K132" s="20">
        <v>3</v>
      </c>
      <c r="M132" s="14" t="s">
        <v>407</v>
      </c>
      <c r="N132" s="14">
        <v>150</v>
      </c>
      <c r="O132" s="21">
        <v>41627</v>
      </c>
      <c r="P132" s="14">
        <v>25</v>
      </c>
      <c r="Q132" s="14">
        <v>10</v>
      </c>
      <c r="R132" s="22">
        <f t="shared" si="45"/>
        <v>41627</v>
      </c>
      <c r="S132" s="22">
        <f t="shared" si="46"/>
        <v>45279</v>
      </c>
      <c r="T132" s="22">
        <f t="shared" si="47"/>
        <v>50758</v>
      </c>
      <c r="U132" s="23">
        <f t="shared" si="48"/>
        <v>2013</v>
      </c>
      <c r="V132" s="23">
        <f t="shared" si="49"/>
        <v>2023</v>
      </c>
      <c r="W132" s="23">
        <f t="shared" si="50"/>
        <v>2038</v>
      </c>
      <c r="X132" s="25">
        <v>300000</v>
      </c>
      <c r="Y132" s="14" t="s">
        <v>351</v>
      </c>
      <c r="Z132" s="26">
        <f t="shared" si="51"/>
        <v>300000</v>
      </c>
      <c r="AA132" s="26"/>
    </row>
    <row r="133" spans="3:30" x14ac:dyDescent="0.3">
      <c r="C133" s="12">
        <v>2016</v>
      </c>
      <c r="D133" s="13" t="s">
        <v>129</v>
      </c>
      <c r="E133" s="13" t="s">
        <v>132</v>
      </c>
      <c r="F133" s="14">
        <v>4</v>
      </c>
      <c r="G133" s="13" t="s">
        <v>324</v>
      </c>
      <c r="H133" s="13">
        <v>6330377.25</v>
      </c>
      <c r="I133" s="13">
        <v>522568.89</v>
      </c>
      <c r="J133" s="12" t="s">
        <v>308</v>
      </c>
      <c r="K133" s="20">
        <v>50</v>
      </c>
      <c r="L133" s="14" t="s">
        <v>361</v>
      </c>
      <c r="M133" s="14">
        <v>325</v>
      </c>
      <c r="N133" s="14">
        <v>191</v>
      </c>
      <c r="O133" s="21">
        <v>41102</v>
      </c>
      <c r="P133" s="14">
        <v>35</v>
      </c>
      <c r="Q133" s="14">
        <v>10</v>
      </c>
      <c r="R133" s="22">
        <f t="shared" si="45"/>
        <v>41102</v>
      </c>
      <c r="S133" s="22">
        <f t="shared" si="46"/>
        <v>44754</v>
      </c>
      <c r="T133" s="22">
        <f t="shared" si="47"/>
        <v>53885</v>
      </c>
      <c r="U133" s="23">
        <f t="shared" si="48"/>
        <v>2012</v>
      </c>
      <c r="V133" s="23">
        <f t="shared" si="49"/>
        <v>2022</v>
      </c>
      <c r="W133" s="23">
        <f t="shared" si="50"/>
        <v>2047</v>
      </c>
      <c r="X133" s="25">
        <v>300000</v>
      </c>
      <c r="Y133" s="14" t="s">
        <v>353</v>
      </c>
      <c r="Z133" s="26">
        <f t="shared" si="51"/>
        <v>300000</v>
      </c>
      <c r="AA133" s="26"/>
      <c r="AD133" s="12" t="s">
        <v>135</v>
      </c>
    </row>
    <row r="134" spans="3:30" x14ac:dyDescent="0.3">
      <c r="C134" s="12">
        <v>2016</v>
      </c>
      <c r="D134" s="13" t="s">
        <v>129</v>
      </c>
      <c r="E134" s="13" t="s">
        <v>132</v>
      </c>
      <c r="F134" s="14">
        <v>4</v>
      </c>
      <c r="G134" s="13" t="s">
        <v>539</v>
      </c>
      <c r="H134" s="13">
        <v>6337155.9800000004</v>
      </c>
      <c r="I134" s="13">
        <v>512622.05</v>
      </c>
      <c r="J134" s="12" t="s">
        <v>308</v>
      </c>
      <c r="K134" s="20">
        <v>11</v>
      </c>
      <c r="M134" s="14">
        <v>85</v>
      </c>
      <c r="N134" s="14">
        <v>200</v>
      </c>
      <c r="O134" s="21">
        <v>42431</v>
      </c>
      <c r="P134" s="14">
        <v>35</v>
      </c>
      <c r="Q134" s="14">
        <v>5</v>
      </c>
      <c r="R134" s="22">
        <f t="shared" si="45"/>
        <v>42431</v>
      </c>
      <c r="S134" s="22">
        <f t="shared" si="46"/>
        <v>44257</v>
      </c>
      <c r="T134" s="22">
        <f t="shared" si="47"/>
        <v>55214</v>
      </c>
      <c r="U134" s="23">
        <f t="shared" si="48"/>
        <v>2016</v>
      </c>
      <c r="V134" s="23">
        <f t="shared" si="49"/>
        <v>2021</v>
      </c>
      <c r="W134" s="23">
        <f t="shared" si="50"/>
        <v>2051</v>
      </c>
      <c r="X134" s="25">
        <v>390000</v>
      </c>
      <c r="Y134" s="14" t="s">
        <v>353</v>
      </c>
      <c r="Z134" s="26">
        <f t="shared" si="51"/>
        <v>390000</v>
      </c>
      <c r="AA134" s="26"/>
      <c r="AD134" s="12" t="s">
        <v>263</v>
      </c>
    </row>
    <row r="135" spans="3:30" x14ac:dyDescent="0.3">
      <c r="C135" s="12">
        <v>2017</v>
      </c>
      <c r="D135" s="13" t="s">
        <v>4</v>
      </c>
      <c r="E135" s="13" t="s">
        <v>20</v>
      </c>
      <c r="F135" s="14">
        <v>3</v>
      </c>
      <c r="G135" s="13" t="s">
        <v>19</v>
      </c>
      <c r="H135" s="13">
        <v>6563823.9400000004</v>
      </c>
      <c r="I135" s="13">
        <v>481940.29</v>
      </c>
      <c r="J135" s="12" t="s">
        <v>308</v>
      </c>
      <c r="K135" s="20">
        <v>16</v>
      </c>
      <c r="N135" s="14">
        <v>185</v>
      </c>
      <c r="O135" s="21">
        <v>41914</v>
      </c>
      <c r="P135" s="14">
        <v>30</v>
      </c>
      <c r="Q135" s="14">
        <v>5</v>
      </c>
      <c r="R135" s="22">
        <f t="shared" si="45"/>
        <v>41914</v>
      </c>
      <c r="S135" s="22">
        <f t="shared" si="46"/>
        <v>43740</v>
      </c>
      <c r="T135" s="22">
        <f t="shared" si="47"/>
        <v>52872</v>
      </c>
      <c r="U135" s="23">
        <f t="shared" si="48"/>
        <v>2014</v>
      </c>
      <c r="V135" s="23">
        <f t="shared" si="49"/>
        <v>2019</v>
      </c>
      <c r="W135" s="23">
        <f t="shared" si="50"/>
        <v>2044</v>
      </c>
      <c r="X135" s="25">
        <v>300000</v>
      </c>
      <c r="Y135" s="14" t="s">
        <v>353</v>
      </c>
      <c r="Z135" s="26">
        <f t="shared" si="51"/>
        <v>300000</v>
      </c>
      <c r="AA135" s="26"/>
    </row>
    <row r="136" spans="3:30" x14ac:dyDescent="0.3">
      <c r="C136" s="12">
        <v>2017</v>
      </c>
      <c r="D136" s="13" t="s">
        <v>178</v>
      </c>
      <c r="E136" s="13" t="s">
        <v>181</v>
      </c>
      <c r="F136" s="14">
        <v>3</v>
      </c>
      <c r="G136" s="13" t="s">
        <v>184</v>
      </c>
      <c r="H136" s="13">
        <v>6518784.8799999999</v>
      </c>
      <c r="I136" s="13">
        <v>291827.15999999997</v>
      </c>
      <c r="J136" s="12" t="s">
        <v>317</v>
      </c>
      <c r="K136" s="20">
        <v>4</v>
      </c>
      <c r="M136" s="14">
        <v>20.8</v>
      </c>
      <c r="N136" s="14">
        <v>150</v>
      </c>
      <c r="O136" s="21">
        <v>41249</v>
      </c>
      <c r="P136" s="14">
        <v>30</v>
      </c>
      <c r="Q136" s="14">
        <v>5</v>
      </c>
      <c r="R136" s="22">
        <f t="shared" si="45"/>
        <v>41249</v>
      </c>
      <c r="S136" s="22">
        <f t="shared" si="46"/>
        <v>43075</v>
      </c>
      <c r="T136" s="22">
        <f t="shared" si="47"/>
        <v>52206</v>
      </c>
      <c r="U136" s="23">
        <f t="shared" si="48"/>
        <v>2012</v>
      </c>
      <c r="V136" s="23">
        <f t="shared" si="49"/>
        <v>2017</v>
      </c>
      <c r="W136" s="23">
        <f t="shared" si="50"/>
        <v>2042</v>
      </c>
      <c r="X136" s="25">
        <v>340000</v>
      </c>
      <c r="Y136" s="14" t="s">
        <v>353</v>
      </c>
      <c r="Z136" s="26">
        <f t="shared" si="51"/>
        <v>340000</v>
      </c>
      <c r="AA136" s="26"/>
    </row>
    <row r="137" spans="3:30" x14ac:dyDescent="0.3">
      <c r="C137" s="12">
        <v>2016</v>
      </c>
      <c r="D137" s="13" t="s">
        <v>50</v>
      </c>
      <c r="E137" s="13" t="s">
        <v>386</v>
      </c>
      <c r="F137" s="14">
        <v>2</v>
      </c>
      <c r="G137" s="13" t="s">
        <v>387</v>
      </c>
      <c r="H137" s="13">
        <v>7056758.3399999999</v>
      </c>
      <c r="I137" s="13">
        <v>474859.87</v>
      </c>
      <c r="J137" s="12" t="s">
        <v>388</v>
      </c>
      <c r="K137" s="20">
        <v>10</v>
      </c>
      <c r="N137" s="14">
        <v>200</v>
      </c>
      <c r="O137" s="21">
        <v>42129</v>
      </c>
      <c r="P137" s="14">
        <v>35</v>
      </c>
      <c r="Q137" s="14">
        <v>7</v>
      </c>
      <c r="R137" s="22">
        <f t="shared" si="45"/>
        <v>42129</v>
      </c>
      <c r="S137" s="22">
        <f t="shared" si="46"/>
        <v>44686</v>
      </c>
      <c r="T137" s="22">
        <f t="shared" si="47"/>
        <v>54913</v>
      </c>
      <c r="U137" s="23">
        <f t="shared" si="48"/>
        <v>2015</v>
      </c>
      <c r="V137" s="23">
        <f t="shared" si="49"/>
        <v>2022</v>
      </c>
      <c r="W137" s="23">
        <f t="shared" si="50"/>
        <v>2050</v>
      </c>
      <c r="X137" s="25">
        <v>350000</v>
      </c>
      <c r="Y137" s="14" t="s">
        <v>353</v>
      </c>
      <c r="Z137" s="26">
        <f t="shared" si="51"/>
        <v>350000</v>
      </c>
      <c r="AA137" s="26"/>
    </row>
    <row r="138" spans="3:30" x14ac:dyDescent="0.3">
      <c r="C138" s="12">
        <v>2016</v>
      </c>
      <c r="D138" s="13" t="s">
        <v>68</v>
      </c>
      <c r="E138" s="13" t="s">
        <v>82</v>
      </c>
      <c r="F138" s="14">
        <v>2</v>
      </c>
      <c r="G138" s="13" t="s">
        <v>83</v>
      </c>
      <c r="H138" s="13">
        <v>6963055.1699999999</v>
      </c>
      <c r="I138" s="13">
        <v>602669.64</v>
      </c>
      <c r="J138" s="12" t="s">
        <v>320</v>
      </c>
      <c r="K138" s="20">
        <v>40</v>
      </c>
      <c r="N138" s="14" t="s">
        <v>84</v>
      </c>
      <c r="O138" s="21">
        <v>42257</v>
      </c>
      <c r="P138" s="21">
        <v>55153</v>
      </c>
      <c r="Q138" s="14">
        <v>7</v>
      </c>
      <c r="R138" s="22">
        <f t="shared" si="45"/>
        <v>42257</v>
      </c>
      <c r="S138" s="22">
        <f t="shared" si="46"/>
        <v>44814</v>
      </c>
      <c r="T138" s="22">
        <f>P138</f>
        <v>55153</v>
      </c>
      <c r="U138" s="23">
        <f t="shared" si="48"/>
        <v>2015</v>
      </c>
      <c r="V138" s="23">
        <f t="shared" si="49"/>
        <v>2022</v>
      </c>
      <c r="W138" s="23">
        <f t="shared" si="50"/>
        <v>2050</v>
      </c>
      <c r="X138" s="25">
        <v>400000</v>
      </c>
      <c r="Y138" s="14" t="s">
        <v>351</v>
      </c>
      <c r="Z138" s="26">
        <f t="shared" si="51"/>
        <v>400000</v>
      </c>
      <c r="AA138" s="26"/>
      <c r="AC138" s="14"/>
    </row>
    <row r="139" spans="3:30" x14ac:dyDescent="0.3">
      <c r="C139" s="12">
        <v>2017</v>
      </c>
      <c r="D139" s="13" t="s">
        <v>178</v>
      </c>
      <c r="E139" s="13" t="s">
        <v>181</v>
      </c>
      <c r="F139" s="14">
        <v>3</v>
      </c>
      <c r="G139" s="13" t="s">
        <v>185</v>
      </c>
      <c r="H139" s="13">
        <v>6529373.5800000001</v>
      </c>
      <c r="I139" s="13">
        <v>294952.45</v>
      </c>
      <c r="J139" s="12" t="s">
        <v>318</v>
      </c>
      <c r="K139" s="20">
        <v>13</v>
      </c>
      <c r="N139" s="14">
        <v>150</v>
      </c>
      <c r="O139" s="21">
        <v>41444</v>
      </c>
      <c r="P139" s="14">
        <v>30</v>
      </c>
      <c r="Q139" s="14">
        <v>5</v>
      </c>
      <c r="R139" s="22">
        <f t="shared" si="45"/>
        <v>41444</v>
      </c>
      <c r="S139" s="22">
        <f t="shared" si="46"/>
        <v>43270</v>
      </c>
      <c r="T139" s="22">
        <f>DATE(YEAR(O139)+P139,MONTH(O139),DAY(O139))</f>
        <v>52401</v>
      </c>
      <c r="U139" s="23">
        <f t="shared" si="48"/>
        <v>2013</v>
      </c>
      <c r="V139" s="23">
        <f t="shared" si="49"/>
        <v>2018</v>
      </c>
      <c r="W139" s="23">
        <f t="shared" si="50"/>
        <v>2043</v>
      </c>
      <c r="X139" s="25">
        <v>550000</v>
      </c>
      <c r="Y139" s="14" t="s">
        <v>353</v>
      </c>
      <c r="Z139" s="26">
        <f t="shared" si="51"/>
        <v>550000</v>
      </c>
      <c r="AA139" s="26"/>
    </row>
    <row r="140" spans="3:30" x14ac:dyDescent="0.3">
      <c r="C140" s="12">
        <v>2017</v>
      </c>
      <c r="D140" s="13" t="s">
        <v>27</v>
      </c>
      <c r="E140" s="13" t="s">
        <v>28</v>
      </c>
      <c r="F140" s="14">
        <v>3</v>
      </c>
      <c r="G140" s="13" t="s">
        <v>29</v>
      </c>
      <c r="H140" s="13">
        <v>6419040.6799999997</v>
      </c>
      <c r="I140" s="13">
        <v>505637.15</v>
      </c>
      <c r="J140" s="12" t="s">
        <v>325</v>
      </c>
      <c r="K140" s="20">
        <v>11</v>
      </c>
      <c r="L140" s="14" t="s">
        <v>374</v>
      </c>
      <c r="M140" s="14" t="s">
        <v>426</v>
      </c>
      <c r="N140" s="14">
        <v>150</v>
      </c>
      <c r="O140" s="21">
        <v>41603</v>
      </c>
      <c r="P140" s="14">
        <v>30</v>
      </c>
      <c r="Q140" s="14">
        <v>5</v>
      </c>
      <c r="R140" s="22">
        <f t="shared" si="45"/>
        <v>41603</v>
      </c>
      <c r="S140" s="22">
        <f t="shared" si="46"/>
        <v>43429</v>
      </c>
      <c r="T140" s="22">
        <f>DATE(YEAR(O140)+P140,MONTH(O140),DAY(O140))</f>
        <v>52560</v>
      </c>
      <c r="U140" s="23">
        <f t="shared" si="48"/>
        <v>2013</v>
      </c>
      <c r="V140" s="23">
        <f t="shared" si="49"/>
        <v>2018</v>
      </c>
      <c r="W140" s="23">
        <f t="shared" si="50"/>
        <v>2043</v>
      </c>
      <c r="X140" s="25">
        <v>500000</v>
      </c>
      <c r="Y140" s="14" t="s">
        <v>351</v>
      </c>
      <c r="Z140" s="26">
        <f t="shared" si="51"/>
        <v>500000</v>
      </c>
      <c r="AA140" s="26" t="s">
        <v>474</v>
      </c>
    </row>
    <row r="141" spans="3:30" x14ac:dyDescent="0.3">
      <c r="C141" s="12">
        <v>2017</v>
      </c>
      <c r="D141" s="13" t="s">
        <v>37</v>
      </c>
      <c r="E141" s="13" t="s">
        <v>41</v>
      </c>
      <c r="F141" s="14">
        <v>4</v>
      </c>
      <c r="G141" s="13" t="s">
        <v>44</v>
      </c>
      <c r="H141" s="13">
        <v>6332228.75</v>
      </c>
      <c r="I141" s="13">
        <v>362925.13</v>
      </c>
      <c r="J141" s="12" t="s">
        <v>300</v>
      </c>
      <c r="K141" s="20">
        <v>6</v>
      </c>
      <c r="M141" s="14" t="s">
        <v>447</v>
      </c>
      <c r="N141" s="14" t="s">
        <v>48</v>
      </c>
      <c r="O141" s="21">
        <v>41971</v>
      </c>
      <c r="P141" s="14">
        <v>30</v>
      </c>
      <c r="Q141" s="14">
        <v>5</v>
      </c>
      <c r="R141" s="22">
        <f t="shared" si="45"/>
        <v>41971</v>
      </c>
      <c r="S141" s="22">
        <f t="shared" si="46"/>
        <v>43797</v>
      </c>
      <c r="T141" s="22">
        <f>DATE(YEAR(O141)+P141,MONTH(O141),DAY(O141))</f>
        <v>52929</v>
      </c>
      <c r="U141" s="23">
        <f t="shared" si="48"/>
        <v>2014</v>
      </c>
      <c r="V141" s="23">
        <f t="shared" si="49"/>
        <v>2019</v>
      </c>
      <c r="W141" s="23">
        <f t="shared" si="50"/>
        <v>2044</v>
      </c>
      <c r="X141" s="25">
        <v>500000</v>
      </c>
      <c r="Y141" s="14" t="s">
        <v>351</v>
      </c>
      <c r="Z141" s="26">
        <f t="shared" si="51"/>
        <v>500000</v>
      </c>
      <c r="AA141" s="26"/>
      <c r="AB141" s="12" t="s">
        <v>372</v>
      </c>
      <c r="AD141" s="12" t="s">
        <v>136</v>
      </c>
    </row>
    <row r="142" spans="3:30" x14ac:dyDescent="0.3">
      <c r="C142" s="12">
        <v>2017</v>
      </c>
      <c r="D142" s="13" t="s">
        <v>37</v>
      </c>
      <c r="E142" s="13" t="s">
        <v>41</v>
      </c>
      <c r="F142" s="14">
        <v>4</v>
      </c>
      <c r="G142" s="13" t="s">
        <v>44</v>
      </c>
      <c r="H142" s="13">
        <v>6334219.5</v>
      </c>
      <c r="I142" s="13">
        <v>364517.73</v>
      </c>
      <c r="J142" s="12" t="s">
        <v>300</v>
      </c>
      <c r="K142" s="20">
        <v>2</v>
      </c>
      <c r="M142" s="14" t="s">
        <v>447</v>
      </c>
      <c r="N142" s="14" t="s">
        <v>48</v>
      </c>
      <c r="O142" s="21">
        <v>42087</v>
      </c>
      <c r="P142" s="21">
        <v>52950</v>
      </c>
      <c r="Q142" s="14">
        <v>5</v>
      </c>
      <c r="R142" s="22">
        <f t="shared" si="45"/>
        <v>42087</v>
      </c>
      <c r="S142" s="22">
        <f t="shared" si="46"/>
        <v>43914</v>
      </c>
      <c r="T142" s="22">
        <f>P142</f>
        <v>52950</v>
      </c>
      <c r="U142" s="23">
        <f t="shared" si="48"/>
        <v>2015</v>
      </c>
      <c r="V142" s="23">
        <f t="shared" si="49"/>
        <v>2020</v>
      </c>
      <c r="W142" s="23">
        <f t="shared" si="50"/>
        <v>2044</v>
      </c>
      <c r="X142" s="25">
        <v>500000</v>
      </c>
      <c r="Y142" s="14" t="s">
        <v>351</v>
      </c>
      <c r="Z142" s="26">
        <f t="shared" si="51"/>
        <v>500000</v>
      </c>
      <c r="AA142" s="26"/>
      <c r="AB142" s="12" t="s">
        <v>372</v>
      </c>
      <c r="AD142" s="12" t="s">
        <v>136</v>
      </c>
    </row>
    <row r="143" spans="3:30" x14ac:dyDescent="0.3">
      <c r="C143" s="12">
        <v>2017</v>
      </c>
      <c r="D143" s="13" t="s">
        <v>27</v>
      </c>
      <c r="E143" s="13" t="s">
        <v>28</v>
      </c>
      <c r="F143" s="14">
        <v>3</v>
      </c>
      <c r="G143" s="13" t="s">
        <v>30</v>
      </c>
      <c r="H143" s="13">
        <v>6398075.2999999998</v>
      </c>
      <c r="I143" s="13">
        <v>515481.52</v>
      </c>
      <c r="J143" s="12" t="s">
        <v>300</v>
      </c>
      <c r="K143" s="20">
        <v>6</v>
      </c>
      <c r="M143" s="14">
        <v>32.200000000000003</v>
      </c>
      <c r="N143" s="14">
        <v>150</v>
      </c>
      <c r="O143" s="21">
        <v>41687</v>
      </c>
      <c r="P143" s="14">
        <v>30</v>
      </c>
      <c r="Q143" s="14">
        <v>5</v>
      </c>
      <c r="R143" s="22">
        <f t="shared" si="45"/>
        <v>41687</v>
      </c>
      <c r="S143" s="22">
        <f t="shared" si="46"/>
        <v>43513</v>
      </c>
      <c r="T143" s="22">
        <f>DATE(YEAR(O143)+P143,MONTH(O143),DAY(O143))</f>
        <v>52644</v>
      </c>
      <c r="U143" s="23">
        <f t="shared" si="48"/>
        <v>2014</v>
      </c>
      <c r="V143" s="23">
        <f t="shared" si="49"/>
        <v>2019</v>
      </c>
      <c r="W143" s="23">
        <f t="shared" si="50"/>
        <v>2044</v>
      </c>
      <c r="X143" s="25">
        <v>500000</v>
      </c>
      <c r="Y143" s="14" t="s">
        <v>351</v>
      </c>
      <c r="Z143" s="26">
        <f t="shared" si="51"/>
        <v>500000</v>
      </c>
      <c r="AA143" s="26" t="s">
        <v>475</v>
      </c>
    </row>
    <row r="144" spans="3:30" x14ac:dyDescent="0.3">
      <c r="C144" s="12">
        <v>2017</v>
      </c>
      <c r="D144" s="13" t="s">
        <v>178</v>
      </c>
      <c r="E144" s="13" t="s">
        <v>232</v>
      </c>
      <c r="F144" s="14">
        <v>3</v>
      </c>
      <c r="G144" s="13" t="s">
        <v>233</v>
      </c>
      <c r="H144" s="13">
        <v>6456181.1299999999</v>
      </c>
      <c r="I144" s="13">
        <v>451118.29</v>
      </c>
      <c r="J144" s="12" t="s">
        <v>300</v>
      </c>
      <c r="K144" s="20">
        <v>16</v>
      </c>
      <c r="N144" s="14">
        <v>150</v>
      </c>
      <c r="O144" s="21">
        <v>41873</v>
      </c>
      <c r="P144" s="4" t="s">
        <v>529</v>
      </c>
      <c r="Q144" s="4" t="s">
        <v>529</v>
      </c>
      <c r="R144" s="22">
        <f t="shared" si="45"/>
        <v>41873</v>
      </c>
      <c r="S144" s="4" t="s">
        <v>529</v>
      </c>
      <c r="T144" s="4" t="s">
        <v>529</v>
      </c>
      <c r="U144" s="23">
        <v>2014</v>
      </c>
      <c r="V144" s="14">
        <f>U144+5</f>
        <v>2019</v>
      </c>
      <c r="W144" s="4" t="s">
        <v>529</v>
      </c>
      <c r="X144" s="25">
        <v>450000</v>
      </c>
      <c r="Y144" s="14" t="s">
        <v>351</v>
      </c>
      <c r="Z144" s="26">
        <f t="shared" si="51"/>
        <v>450000</v>
      </c>
      <c r="AA144" s="26"/>
    </row>
    <row r="145" spans="3:30" x14ac:dyDescent="0.3">
      <c r="C145" s="12">
        <v>2016</v>
      </c>
      <c r="D145" s="13" t="s">
        <v>235</v>
      </c>
      <c r="E145" s="13" t="s">
        <v>237</v>
      </c>
      <c r="F145" s="14">
        <v>3</v>
      </c>
      <c r="G145" s="13" t="s">
        <v>245</v>
      </c>
      <c r="H145" s="13">
        <v>6341921.5</v>
      </c>
      <c r="I145" s="13">
        <v>585954.1</v>
      </c>
      <c r="J145" s="12" t="s">
        <v>300</v>
      </c>
      <c r="K145" s="20">
        <v>5</v>
      </c>
      <c r="M145" s="14">
        <v>21.5</v>
      </c>
      <c r="N145" s="14">
        <v>180</v>
      </c>
      <c r="O145" s="21">
        <v>40998</v>
      </c>
      <c r="P145" s="14">
        <v>30</v>
      </c>
      <c r="Q145" s="14">
        <v>5</v>
      </c>
      <c r="R145" s="22">
        <f t="shared" si="45"/>
        <v>40998</v>
      </c>
      <c r="S145" s="22">
        <f t="shared" ref="S145:S152" si="52">DATE(YEAR(O145)+Q145,MONTH(O145),DAY(O145))</f>
        <v>42824</v>
      </c>
      <c r="T145" s="22">
        <f>DATE(YEAR(O145)+P145,MONTH(O145),DAY(O145))</f>
        <v>51955</v>
      </c>
      <c r="U145" s="23">
        <f t="shared" ref="U145:W152" si="53">YEAR(R145)</f>
        <v>2012</v>
      </c>
      <c r="V145" s="23">
        <f t="shared" si="53"/>
        <v>2017</v>
      </c>
      <c r="W145" s="23">
        <f t="shared" si="53"/>
        <v>2042</v>
      </c>
      <c r="X145" s="25">
        <v>300000</v>
      </c>
      <c r="Y145" s="14" t="s">
        <v>353</v>
      </c>
      <c r="Z145" s="26">
        <f t="shared" si="51"/>
        <v>300000</v>
      </c>
      <c r="AA145" s="26"/>
    </row>
    <row r="146" spans="3:30" x14ac:dyDescent="0.3">
      <c r="C146" s="12">
        <v>2017</v>
      </c>
      <c r="D146" s="13" t="s">
        <v>178</v>
      </c>
      <c r="E146" s="13" t="s">
        <v>197</v>
      </c>
      <c r="F146" s="14">
        <v>3</v>
      </c>
      <c r="G146" s="13" t="s">
        <v>198</v>
      </c>
      <c r="H146" s="13">
        <v>6450346.6200000001</v>
      </c>
      <c r="I146" s="13">
        <v>324561.76</v>
      </c>
      <c r="J146" s="12" t="s">
        <v>309</v>
      </c>
      <c r="K146" s="20">
        <v>4</v>
      </c>
      <c r="M146" s="14">
        <v>46.7</v>
      </c>
      <c r="N146" s="14">
        <v>180</v>
      </c>
      <c r="O146" s="21">
        <v>42172</v>
      </c>
      <c r="P146" s="14">
        <v>35</v>
      </c>
      <c r="Q146" s="14">
        <v>5</v>
      </c>
      <c r="R146" s="22">
        <f t="shared" si="45"/>
        <v>42172</v>
      </c>
      <c r="S146" s="22">
        <f t="shared" si="52"/>
        <v>43999</v>
      </c>
      <c r="T146" s="22">
        <f>DATE(YEAR(O146)+P146,MONTH(O146),DAY(O146))</f>
        <v>54956</v>
      </c>
      <c r="U146" s="23">
        <f t="shared" si="53"/>
        <v>2015</v>
      </c>
      <c r="V146" s="23">
        <f t="shared" si="53"/>
        <v>2020</v>
      </c>
      <c r="W146" s="23">
        <f t="shared" si="53"/>
        <v>2050</v>
      </c>
      <c r="X146" s="25">
        <v>670000</v>
      </c>
      <c r="Y146" s="14" t="s">
        <v>351</v>
      </c>
      <c r="Z146" s="26">
        <f t="shared" si="51"/>
        <v>670000</v>
      </c>
      <c r="AA146" s="26"/>
      <c r="AD146" s="12" t="s">
        <v>267</v>
      </c>
    </row>
    <row r="147" spans="3:30" x14ac:dyDescent="0.3">
      <c r="C147" s="12">
        <v>2017</v>
      </c>
      <c r="D147" s="13" t="s">
        <v>178</v>
      </c>
      <c r="E147" s="13" t="s">
        <v>199</v>
      </c>
      <c r="F147" s="14">
        <v>3</v>
      </c>
      <c r="G147" s="13" t="s">
        <v>204</v>
      </c>
      <c r="H147" s="13">
        <v>6496353.2999999998</v>
      </c>
      <c r="I147" s="13">
        <v>448262.33</v>
      </c>
      <c r="J147" s="12" t="s">
        <v>306</v>
      </c>
      <c r="K147" s="20">
        <v>5</v>
      </c>
      <c r="L147" s="14" t="s">
        <v>205</v>
      </c>
      <c r="N147" s="14">
        <v>180</v>
      </c>
      <c r="O147" s="21">
        <v>41730</v>
      </c>
      <c r="P147" s="14">
        <v>30</v>
      </c>
      <c r="Q147" s="14">
        <v>5</v>
      </c>
      <c r="R147" s="22">
        <f t="shared" si="45"/>
        <v>41730</v>
      </c>
      <c r="S147" s="22">
        <f t="shared" si="52"/>
        <v>43556</v>
      </c>
      <c r="T147" s="22">
        <f>DATE(YEAR(O147)+P147,MONTH(O147),DAY(O147))</f>
        <v>52688</v>
      </c>
      <c r="U147" s="23">
        <f t="shared" si="53"/>
        <v>2014</v>
      </c>
      <c r="V147" s="23">
        <f t="shared" si="53"/>
        <v>2019</v>
      </c>
      <c r="W147" s="23">
        <f t="shared" si="53"/>
        <v>2044</v>
      </c>
      <c r="X147" s="25">
        <v>500000</v>
      </c>
      <c r="Y147" s="14" t="s">
        <v>353</v>
      </c>
      <c r="Z147" s="26">
        <f t="shared" si="51"/>
        <v>500000</v>
      </c>
      <c r="AA147" s="26"/>
      <c r="AD147" s="12" t="s">
        <v>203</v>
      </c>
    </row>
    <row r="148" spans="3:30" x14ac:dyDescent="0.3">
      <c r="C148" s="12">
        <v>2016</v>
      </c>
      <c r="D148" s="13" t="s">
        <v>235</v>
      </c>
      <c r="E148" s="13" t="s">
        <v>235</v>
      </c>
      <c r="F148" s="14">
        <v>4</v>
      </c>
      <c r="G148" s="13" t="s">
        <v>406</v>
      </c>
      <c r="H148" s="13">
        <v>6259962.3799999999</v>
      </c>
      <c r="I148" s="13">
        <v>568881.9</v>
      </c>
      <c r="J148" s="12" t="s">
        <v>306</v>
      </c>
      <c r="K148" s="20">
        <v>8</v>
      </c>
      <c r="N148" s="14">
        <v>150</v>
      </c>
      <c r="O148" s="21">
        <v>40893</v>
      </c>
      <c r="P148" s="21">
        <v>53509</v>
      </c>
      <c r="Q148" s="14">
        <v>5</v>
      </c>
      <c r="R148" s="22">
        <f t="shared" si="45"/>
        <v>40893</v>
      </c>
      <c r="S148" s="22">
        <f t="shared" si="52"/>
        <v>42720</v>
      </c>
      <c r="T148" s="22">
        <f>P148</f>
        <v>53509</v>
      </c>
      <c r="U148" s="23">
        <f t="shared" si="53"/>
        <v>2011</v>
      </c>
      <c r="V148" s="23">
        <f t="shared" si="53"/>
        <v>2016</v>
      </c>
      <c r="W148" s="23">
        <f t="shared" si="53"/>
        <v>2046</v>
      </c>
      <c r="X148" s="25">
        <v>300000</v>
      </c>
      <c r="Y148" s="14" t="s">
        <v>353</v>
      </c>
      <c r="Z148" s="26">
        <f t="shared" si="51"/>
        <v>300000</v>
      </c>
      <c r="AA148" s="26"/>
      <c r="AD148" s="12" t="s">
        <v>242</v>
      </c>
    </row>
    <row r="149" spans="3:30" x14ac:dyDescent="0.3">
      <c r="C149" s="12">
        <v>2016</v>
      </c>
      <c r="D149" s="13" t="s">
        <v>68</v>
      </c>
      <c r="E149" s="13" t="s">
        <v>75</v>
      </c>
      <c r="F149" s="14">
        <v>2</v>
      </c>
      <c r="G149" s="13" t="s">
        <v>76</v>
      </c>
      <c r="H149" s="13">
        <v>6928891.4800000004</v>
      </c>
      <c r="I149" s="13">
        <v>503416.9</v>
      </c>
      <c r="J149" s="12" t="s">
        <v>327</v>
      </c>
      <c r="K149" s="20">
        <v>32</v>
      </c>
      <c r="N149" s="14">
        <v>240</v>
      </c>
      <c r="O149" s="21">
        <v>41799</v>
      </c>
      <c r="P149" s="14">
        <v>35</v>
      </c>
      <c r="Q149" s="14">
        <v>5</v>
      </c>
      <c r="R149" s="22">
        <f t="shared" si="45"/>
        <v>41799</v>
      </c>
      <c r="S149" s="22">
        <f t="shared" si="52"/>
        <v>43625</v>
      </c>
      <c r="T149" s="22">
        <f>DATE(YEAR(O149)+P149,MONTH(O149),DAY(O149))</f>
        <v>54583</v>
      </c>
      <c r="U149" s="23">
        <f t="shared" si="53"/>
        <v>2014</v>
      </c>
      <c r="V149" s="23">
        <f t="shared" si="53"/>
        <v>2019</v>
      </c>
      <c r="W149" s="23">
        <f t="shared" si="53"/>
        <v>2049</v>
      </c>
      <c r="X149" s="25">
        <v>450000</v>
      </c>
      <c r="Y149" s="14" t="s">
        <v>353</v>
      </c>
      <c r="Z149" s="26">
        <f t="shared" si="51"/>
        <v>450000</v>
      </c>
      <c r="AA149" s="26"/>
    </row>
    <row r="150" spans="3:30" x14ac:dyDescent="0.3">
      <c r="C150" s="12">
        <v>2017</v>
      </c>
      <c r="D150" s="13" t="s">
        <v>4</v>
      </c>
      <c r="E150" s="13" t="s">
        <v>21</v>
      </c>
      <c r="F150" s="14">
        <v>3</v>
      </c>
      <c r="G150" s="13" t="s">
        <v>22</v>
      </c>
      <c r="H150" s="13">
        <v>6515620.75</v>
      </c>
      <c r="I150" s="13">
        <v>505635.53</v>
      </c>
      <c r="J150" s="12" t="s">
        <v>295</v>
      </c>
      <c r="K150" s="20">
        <v>21</v>
      </c>
      <c r="L150" s="14" t="s">
        <v>438</v>
      </c>
      <c r="M150" s="14">
        <v>106</v>
      </c>
      <c r="N150" s="14">
        <v>180</v>
      </c>
      <c r="O150" s="21">
        <v>41626</v>
      </c>
      <c r="P150" s="14">
        <v>30</v>
      </c>
      <c r="Q150" s="14">
        <v>5</v>
      </c>
      <c r="R150" s="22">
        <f t="shared" si="45"/>
        <v>41626</v>
      </c>
      <c r="S150" s="22">
        <f t="shared" si="52"/>
        <v>43452</v>
      </c>
      <c r="T150" s="22">
        <f>DATE(YEAR(O150)+P150,MONTH(O150),DAY(O150))</f>
        <v>52583</v>
      </c>
      <c r="U150" s="23">
        <f t="shared" si="53"/>
        <v>2013</v>
      </c>
      <c r="V150" s="23">
        <f t="shared" si="53"/>
        <v>2018</v>
      </c>
      <c r="W150" s="23">
        <f t="shared" si="53"/>
        <v>2043</v>
      </c>
      <c r="X150" s="25">
        <v>300000</v>
      </c>
      <c r="Y150" s="14" t="s">
        <v>353</v>
      </c>
      <c r="Z150" s="26">
        <f t="shared" si="51"/>
        <v>300000</v>
      </c>
      <c r="AA150" s="26"/>
      <c r="AD150" s="12" t="s">
        <v>276</v>
      </c>
    </row>
    <row r="151" spans="3:30" x14ac:dyDescent="0.3">
      <c r="C151" s="12">
        <v>2017</v>
      </c>
      <c r="D151" s="13" t="s">
        <v>178</v>
      </c>
      <c r="E151" s="13" t="s">
        <v>199</v>
      </c>
      <c r="F151" s="14">
        <v>3</v>
      </c>
      <c r="G151" s="13" t="s">
        <v>200</v>
      </c>
      <c r="H151" s="13">
        <v>6518562.4299999997</v>
      </c>
      <c r="I151" s="13">
        <v>461366.94</v>
      </c>
      <c r="J151" s="12" t="s">
        <v>322</v>
      </c>
      <c r="K151" s="20">
        <v>18</v>
      </c>
      <c r="N151" s="14">
        <v>185</v>
      </c>
      <c r="O151" s="21">
        <v>42065</v>
      </c>
      <c r="Q151" s="14">
        <v>4</v>
      </c>
      <c r="R151" s="22">
        <f t="shared" si="45"/>
        <v>42065</v>
      </c>
      <c r="S151" s="22">
        <f t="shared" si="52"/>
        <v>43526</v>
      </c>
      <c r="T151" s="22">
        <f>DATE(YEAR(O151)+P151,MONTH(O151),DAY(O151))</f>
        <v>42065</v>
      </c>
      <c r="U151" s="23">
        <f t="shared" si="53"/>
        <v>2015</v>
      </c>
      <c r="V151" s="23">
        <f t="shared" si="53"/>
        <v>2019</v>
      </c>
      <c r="W151" s="23">
        <f t="shared" si="53"/>
        <v>2015</v>
      </c>
      <c r="X151" s="4" t="s">
        <v>529</v>
      </c>
      <c r="Y151" s="4" t="s">
        <v>529</v>
      </c>
      <c r="Z151" s="14" t="s">
        <v>280</v>
      </c>
      <c r="AD151" s="12" t="s">
        <v>201</v>
      </c>
    </row>
    <row r="152" spans="3:30" x14ac:dyDescent="0.3">
      <c r="C152" s="12">
        <v>2016</v>
      </c>
      <c r="D152" s="13" t="s">
        <v>235</v>
      </c>
      <c r="E152" s="13" t="s">
        <v>239</v>
      </c>
      <c r="F152" s="14">
        <v>4</v>
      </c>
      <c r="G152" s="13" t="s">
        <v>240</v>
      </c>
      <c r="H152" s="13">
        <v>6284347.9100000001</v>
      </c>
      <c r="I152" s="13">
        <v>557005.97</v>
      </c>
      <c r="J152" s="4" t="s">
        <v>529</v>
      </c>
      <c r="K152" s="20">
        <v>13</v>
      </c>
      <c r="L152" s="14" t="s">
        <v>241</v>
      </c>
      <c r="N152" s="14">
        <v>180</v>
      </c>
      <c r="O152" s="21">
        <v>41373</v>
      </c>
      <c r="P152" s="14">
        <v>35</v>
      </c>
      <c r="Q152" s="14">
        <v>5</v>
      </c>
      <c r="R152" s="22">
        <f t="shared" si="45"/>
        <v>41373</v>
      </c>
      <c r="S152" s="22">
        <f t="shared" si="52"/>
        <v>43199</v>
      </c>
      <c r="T152" s="22">
        <f>DATE(YEAR(O152)+P152,MONTH(O152),DAY(O152))</f>
        <v>54157</v>
      </c>
      <c r="U152" s="23">
        <f t="shared" si="53"/>
        <v>2013</v>
      </c>
      <c r="V152" s="23">
        <f t="shared" si="53"/>
        <v>2018</v>
      </c>
      <c r="W152" s="23">
        <f t="shared" si="53"/>
        <v>2048</v>
      </c>
      <c r="X152" s="25">
        <v>300000</v>
      </c>
      <c r="Y152" s="14" t="s">
        <v>353</v>
      </c>
      <c r="Z152" s="26">
        <f>X152</f>
        <v>300000</v>
      </c>
      <c r="AA152" s="26"/>
      <c r="AC152" s="12" t="s">
        <v>399</v>
      </c>
    </row>
    <row r="153" spans="3:30" x14ac:dyDescent="0.3">
      <c r="C153" s="12">
        <v>2017</v>
      </c>
      <c r="D153" s="13" t="s">
        <v>4</v>
      </c>
      <c r="E153" s="13" t="s">
        <v>14</v>
      </c>
      <c r="F153" s="14">
        <v>3</v>
      </c>
      <c r="G153" s="13" t="s">
        <v>13</v>
      </c>
      <c r="H153" s="13">
        <v>6524104.9100000001</v>
      </c>
      <c r="I153" s="13">
        <v>465973.78</v>
      </c>
      <c r="J153" s="4" t="s">
        <v>529</v>
      </c>
      <c r="K153" s="20">
        <v>6</v>
      </c>
      <c r="L153" s="14" t="s">
        <v>15</v>
      </c>
      <c r="N153" s="14">
        <v>150</v>
      </c>
      <c r="O153" s="21">
        <v>39862</v>
      </c>
      <c r="P153" s="14" t="s">
        <v>381</v>
      </c>
      <c r="Q153" s="21">
        <v>43465</v>
      </c>
      <c r="R153" s="22">
        <f t="shared" si="45"/>
        <v>39862</v>
      </c>
      <c r="S153" s="22">
        <f>Q153</f>
        <v>43465</v>
      </c>
      <c r="T153" s="4" t="s">
        <v>529</v>
      </c>
      <c r="U153" s="23">
        <f t="shared" ref="U153:V156" si="54">YEAR(R153)</f>
        <v>2009</v>
      </c>
      <c r="V153" s="23">
        <f t="shared" si="54"/>
        <v>2018</v>
      </c>
      <c r="W153" s="4" t="s">
        <v>529</v>
      </c>
      <c r="X153" s="25">
        <v>90000</v>
      </c>
      <c r="Y153" s="14" t="s">
        <v>351</v>
      </c>
      <c r="Z153" s="26">
        <f>X153</f>
        <v>90000</v>
      </c>
      <c r="AA153" s="26"/>
    </row>
    <row r="154" spans="3:30" x14ac:dyDescent="0.3">
      <c r="C154" s="12">
        <v>2016</v>
      </c>
      <c r="D154" s="13" t="s">
        <v>68</v>
      </c>
      <c r="E154" s="13" t="s">
        <v>86</v>
      </c>
      <c r="F154" s="14">
        <v>2</v>
      </c>
      <c r="G154" s="13" t="s">
        <v>95</v>
      </c>
      <c r="H154" s="13">
        <v>7029896.5700000003</v>
      </c>
      <c r="I154" s="13">
        <v>712302.64</v>
      </c>
      <c r="J154" s="4" t="s">
        <v>529</v>
      </c>
      <c r="K154" s="20">
        <v>5</v>
      </c>
      <c r="L154" s="14" t="s">
        <v>254</v>
      </c>
      <c r="N154" s="14">
        <v>145</v>
      </c>
      <c r="O154" s="21">
        <v>38860</v>
      </c>
      <c r="P154" s="14" t="s">
        <v>381</v>
      </c>
      <c r="Q154" s="14">
        <v>2</v>
      </c>
      <c r="R154" s="22">
        <f t="shared" si="45"/>
        <v>38860</v>
      </c>
      <c r="S154" s="22">
        <f>DATE(YEAR(O154)+Q154,MONTH(O154),DAY(O154))</f>
        <v>39591</v>
      </c>
      <c r="T154" s="4" t="s">
        <v>529</v>
      </c>
      <c r="U154" s="23">
        <f t="shared" si="54"/>
        <v>2006</v>
      </c>
      <c r="V154" s="23">
        <f t="shared" si="54"/>
        <v>2008</v>
      </c>
      <c r="W154" s="4" t="s">
        <v>529</v>
      </c>
      <c r="X154" s="14">
        <v>0</v>
      </c>
      <c r="Y154" s="4" t="s">
        <v>529</v>
      </c>
      <c r="Z154" s="14">
        <v>0</v>
      </c>
    </row>
    <row r="155" spans="3:30" x14ac:dyDescent="0.3">
      <c r="C155" s="12">
        <v>2016</v>
      </c>
      <c r="D155" s="13" t="s">
        <v>50</v>
      </c>
      <c r="E155" s="13" t="s">
        <v>51</v>
      </c>
      <c r="F155" s="14">
        <v>2</v>
      </c>
      <c r="G155" s="13" t="s">
        <v>63</v>
      </c>
      <c r="H155" s="13">
        <v>7053531.4699999997</v>
      </c>
      <c r="I155" s="13">
        <v>502856.98</v>
      </c>
      <c r="J155" s="4" t="s">
        <v>529</v>
      </c>
      <c r="K155" s="20">
        <v>1</v>
      </c>
      <c r="L155" s="14" t="s">
        <v>141</v>
      </c>
      <c r="N155" s="14">
        <v>187.5</v>
      </c>
      <c r="O155" s="21">
        <v>41585</v>
      </c>
      <c r="P155" s="14" t="s">
        <v>381</v>
      </c>
      <c r="Q155" s="14">
        <v>5</v>
      </c>
      <c r="R155" s="22">
        <f t="shared" si="45"/>
        <v>41585</v>
      </c>
      <c r="S155" s="22">
        <f>DATE(YEAR(O155)+Q155,MONTH(O155),DAY(O155))</f>
        <v>43411</v>
      </c>
      <c r="T155" s="4" t="s">
        <v>529</v>
      </c>
      <c r="U155" s="23">
        <f t="shared" si="54"/>
        <v>2013</v>
      </c>
      <c r="V155" s="23">
        <f t="shared" si="54"/>
        <v>2018</v>
      </c>
      <c r="W155" s="4" t="s">
        <v>529</v>
      </c>
      <c r="X155" s="25">
        <v>500000</v>
      </c>
      <c r="Y155" s="14" t="s">
        <v>351</v>
      </c>
      <c r="Z155" s="26">
        <f>X155</f>
        <v>500000</v>
      </c>
      <c r="AA155" s="26"/>
    </row>
    <row r="156" spans="3:30" x14ac:dyDescent="0.3">
      <c r="C156" s="12">
        <v>2017</v>
      </c>
      <c r="D156" s="13" t="s">
        <v>178</v>
      </c>
      <c r="E156" s="13" t="s">
        <v>188</v>
      </c>
      <c r="F156" s="14">
        <v>3</v>
      </c>
      <c r="G156" s="13" t="s">
        <v>189</v>
      </c>
      <c r="H156" s="13">
        <v>6416185.46</v>
      </c>
      <c r="I156" s="13">
        <v>345604.63</v>
      </c>
      <c r="J156" s="12" t="s">
        <v>347</v>
      </c>
      <c r="K156" s="20">
        <v>6</v>
      </c>
      <c r="L156" s="14" t="s">
        <v>190</v>
      </c>
      <c r="N156" s="14">
        <v>150</v>
      </c>
      <c r="O156" s="21">
        <v>41102</v>
      </c>
      <c r="P156" s="14">
        <v>30</v>
      </c>
      <c r="Q156" s="14">
        <v>5</v>
      </c>
      <c r="R156" s="22">
        <f t="shared" si="45"/>
        <v>41102</v>
      </c>
      <c r="S156" s="22">
        <f>DATE(YEAR(O156)+Q156,MONTH(O156),DAY(O156))</f>
        <v>42928</v>
      </c>
      <c r="T156" s="22">
        <f>DATE(YEAR(O156)+P156,MONTH(O156),DAY(O156))</f>
        <v>52059</v>
      </c>
      <c r="U156" s="23">
        <f t="shared" si="54"/>
        <v>2012</v>
      </c>
      <c r="V156" s="23">
        <f t="shared" si="54"/>
        <v>2017</v>
      </c>
      <c r="W156" s="23">
        <f>YEAR(T156)</f>
        <v>2042</v>
      </c>
      <c r="X156" s="25">
        <v>300000</v>
      </c>
      <c r="Y156" s="25" t="s">
        <v>351</v>
      </c>
      <c r="Z156" s="26">
        <f>X156</f>
        <v>300000</v>
      </c>
      <c r="AA156" s="26"/>
    </row>
    <row r="157" spans="3:30" x14ac:dyDescent="0.3">
      <c r="C157" s="12">
        <v>2017</v>
      </c>
      <c r="D157" s="12" t="s">
        <v>178</v>
      </c>
      <c r="E157" s="12" t="s">
        <v>191</v>
      </c>
      <c r="F157" s="12">
        <v>3</v>
      </c>
      <c r="G157" s="12" t="s">
        <v>330</v>
      </c>
      <c r="H157" s="13">
        <v>6361409.0899999999</v>
      </c>
      <c r="I157" s="13">
        <v>407469.32</v>
      </c>
      <c r="J157" s="12" t="s">
        <v>332</v>
      </c>
      <c r="K157" s="20">
        <v>13</v>
      </c>
      <c r="N157" s="12">
        <v>201</v>
      </c>
      <c r="O157" s="4" t="s">
        <v>529</v>
      </c>
      <c r="P157" s="4" t="s">
        <v>529</v>
      </c>
      <c r="Q157" s="4" t="s">
        <v>529</v>
      </c>
      <c r="R157" s="4" t="s">
        <v>529</v>
      </c>
      <c r="S157" s="4" t="s">
        <v>529</v>
      </c>
      <c r="T157" s="4" t="s">
        <v>529</v>
      </c>
      <c r="U157" s="4" t="s">
        <v>529</v>
      </c>
      <c r="V157" s="4" t="s">
        <v>529</v>
      </c>
      <c r="W157" s="4" t="s">
        <v>529</v>
      </c>
      <c r="X157" s="4" t="s">
        <v>529</v>
      </c>
      <c r="Y157" s="4" t="s">
        <v>529</v>
      </c>
      <c r="Z157" s="4" t="s">
        <v>529</v>
      </c>
      <c r="AA157" s="4"/>
    </row>
    <row r="158" spans="3:30" x14ac:dyDescent="0.3">
      <c r="C158" s="12">
        <v>2016</v>
      </c>
      <c r="D158" s="13" t="s">
        <v>105</v>
      </c>
      <c r="E158" s="13" t="s">
        <v>108</v>
      </c>
      <c r="F158" s="14">
        <v>2</v>
      </c>
      <c r="G158" s="13" t="s">
        <v>492</v>
      </c>
      <c r="H158" s="13">
        <v>7124672.4800000004</v>
      </c>
      <c r="I158" s="13">
        <v>668454.28</v>
      </c>
      <c r="J158" s="12" t="s">
        <v>358</v>
      </c>
      <c r="K158" s="20">
        <v>41</v>
      </c>
      <c r="N158" s="14">
        <v>180</v>
      </c>
      <c r="O158" s="21">
        <v>42272</v>
      </c>
      <c r="P158" s="14">
        <v>35</v>
      </c>
      <c r="Q158" s="14">
        <v>10</v>
      </c>
      <c r="R158" s="22">
        <f>O158</f>
        <v>42272</v>
      </c>
      <c r="S158" s="22">
        <f>DATE(YEAR(O158)+Q158,MONTH(O158),DAY(O158))</f>
        <v>45925</v>
      </c>
      <c r="T158" s="22">
        <f>DATE(YEAR(O158)+P158,MONTH(O158),DAY(O158))</f>
        <v>55056</v>
      </c>
      <c r="U158" s="23">
        <f>YEAR(R158)</f>
        <v>2015</v>
      </c>
      <c r="V158" s="23">
        <f>YEAR(S158)</f>
        <v>2025</v>
      </c>
      <c r="W158" s="23">
        <f>YEAR(T158)</f>
        <v>2050</v>
      </c>
      <c r="X158" s="25">
        <v>350000</v>
      </c>
      <c r="Y158" s="14" t="s">
        <v>351</v>
      </c>
      <c r="Z158" s="26">
        <f>X158</f>
        <v>350000</v>
      </c>
      <c r="AA158" s="26"/>
      <c r="AB158" s="12" t="s">
        <v>422</v>
      </c>
    </row>
    <row r="159" spans="3:30" x14ac:dyDescent="0.3">
      <c r="C159" s="12">
        <v>2016</v>
      </c>
      <c r="D159" s="13" t="s">
        <v>105</v>
      </c>
      <c r="E159" s="13" t="s">
        <v>108</v>
      </c>
      <c r="F159" s="14">
        <v>1</v>
      </c>
      <c r="G159" s="13" t="s">
        <v>504</v>
      </c>
      <c r="H159" s="13">
        <v>7110275.7300000004</v>
      </c>
      <c r="I159" s="13">
        <v>649799.74</v>
      </c>
      <c r="J159" s="12" t="s">
        <v>358</v>
      </c>
      <c r="K159" s="20">
        <v>50</v>
      </c>
      <c r="N159" s="4" t="s">
        <v>529</v>
      </c>
      <c r="O159" s="4" t="s">
        <v>529</v>
      </c>
      <c r="P159" s="4" t="s">
        <v>529</v>
      </c>
      <c r="Q159" s="4" t="s">
        <v>529</v>
      </c>
      <c r="R159" s="4" t="s">
        <v>529</v>
      </c>
      <c r="S159" s="4" t="s">
        <v>529</v>
      </c>
      <c r="T159" s="4" t="s">
        <v>529</v>
      </c>
      <c r="U159" s="23">
        <v>2015</v>
      </c>
      <c r="V159" s="23">
        <f>U159+5</f>
        <v>2020</v>
      </c>
      <c r="W159" s="4" t="s">
        <v>529</v>
      </c>
      <c r="X159" s="4" t="s">
        <v>529</v>
      </c>
      <c r="Y159" s="4" t="s">
        <v>529</v>
      </c>
      <c r="Z159" s="4" t="s">
        <v>529</v>
      </c>
      <c r="AA159" s="4"/>
    </row>
    <row r="160" spans="3:30" x14ac:dyDescent="0.3">
      <c r="C160" s="12">
        <v>2017</v>
      </c>
      <c r="D160" s="13" t="s">
        <v>25</v>
      </c>
      <c r="E160" s="13" t="s">
        <v>25</v>
      </c>
      <c r="F160" s="14">
        <v>3</v>
      </c>
      <c r="G160" s="13" t="s">
        <v>26</v>
      </c>
      <c r="H160" s="13">
        <v>6330531.96</v>
      </c>
      <c r="I160" s="13">
        <v>695122.25</v>
      </c>
      <c r="J160" s="12" t="s">
        <v>358</v>
      </c>
      <c r="K160" s="20">
        <v>3</v>
      </c>
      <c r="N160" s="14">
        <v>150</v>
      </c>
      <c r="O160" s="21">
        <v>41614</v>
      </c>
      <c r="P160" s="14">
        <v>30</v>
      </c>
      <c r="Q160" s="14">
        <v>5</v>
      </c>
      <c r="R160" s="22">
        <f>O160</f>
        <v>41614</v>
      </c>
      <c r="S160" s="22">
        <f t="shared" ref="S160:S172" si="55">DATE(YEAR(O160)+Q160,MONTH(O160),DAY(O160))</f>
        <v>43440</v>
      </c>
      <c r="T160" s="22">
        <f t="shared" ref="T160:T172" si="56">DATE(YEAR(O160)+P160,MONTH(O160),DAY(O160))</f>
        <v>52571</v>
      </c>
      <c r="U160" s="23">
        <f>YEAR(R160)</f>
        <v>2013</v>
      </c>
      <c r="V160" s="23">
        <f>YEAR(S160)</f>
        <v>2018</v>
      </c>
      <c r="W160" s="23">
        <f>YEAR(T160)</f>
        <v>2043</v>
      </c>
      <c r="X160" s="25">
        <v>300000</v>
      </c>
      <c r="Y160" s="14" t="s">
        <v>351</v>
      </c>
      <c r="Z160" s="26">
        <f>X160</f>
        <v>300000</v>
      </c>
      <c r="AA160" s="26"/>
    </row>
    <row r="161" spans="3:30" x14ac:dyDescent="0.3">
      <c r="C161" s="12">
        <v>2017</v>
      </c>
      <c r="D161" s="13" t="s">
        <v>178</v>
      </c>
      <c r="E161" s="13" t="s">
        <v>222</v>
      </c>
      <c r="F161" s="14">
        <v>3</v>
      </c>
      <c r="G161" s="13" t="s">
        <v>476</v>
      </c>
      <c r="H161" s="13">
        <v>6439550.5199999996</v>
      </c>
      <c r="I161" s="13">
        <v>442073.61</v>
      </c>
      <c r="J161" s="13" t="s">
        <v>358</v>
      </c>
      <c r="K161" s="20">
        <v>12</v>
      </c>
      <c r="N161" s="4" t="s">
        <v>529</v>
      </c>
      <c r="O161" s="22">
        <v>42552</v>
      </c>
      <c r="R161" s="22">
        <v>42552</v>
      </c>
      <c r="S161" s="22">
        <f t="shared" si="55"/>
        <v>42552</v>
      </c>
      <c r="T161" s="22">
        <f t="shared" si="56"/>
        <v>42552</v>
      </c>
      <c r="U161" s="23">
        <v>2016</v>
      </c>
      <c r="V161" s="14">
        <f>U161+5</f>
        <v>2021</v>
      </c>
      <c r="W161" s="23"/>
      <c r="X161" s="25"/>
      <c r="Z161" s="26"/>
      <c r="AA161" s="26"/>
    </row>
    <row r="162" spans="3:30" x14ac:dyDescent="0.3">
      <c r="C162" s="12">
        <v>2017</v>
      </c>
      <c r="D162" s="13" t="s">
        <v>178</v>
      </c>
      <c r="E162" s="13" t="s">
        <v>217</v>
      </c>
      <c r="F162" s="14">
        <v>3</v>
      </c>
      <c r="G162" s="13" t="s">
        <v>218</v>
      </c>
      <c r="H162" s="13">
        <v>6541011.3499999996</v>
      </c>
      <c r="I162" s="13">
        <v>357580</v>
      </c>
      <c r="J162" s="12" t="s">
        <v>326</v>
      </c>
      <c r="K162" s="20">
        <v>6</v>
      </c>
      <c r="M162" s="14">
        <v>57</v>
      </c>
      <c r="N162" s="14">
        <v>195</v>
      </c>
      <c r="O162" s="21">
        <v>41550</v>
      </c>
      <c r="P162" s="14">
        <v>35</v>
      </c>
      <c r="Q162" s="14">
        <v>5</v>
      </c>
      <c r="R162" s="22">
        <f t="shared" ref="R162:R172" si="57">O162</f>
        <v>41550</v>
      </c>
      <c r="S162" s="22">
        <f t="shared" si="55"/>
        <v>43376</v>
      </c>
      <c r="T162" s="22">
        <f t="shared" si="56"/>
        <v>54334</v>
      </c>
      <c r="U162" s="23">
        <f t="shared" ref="U162:U172" si="58">YEAR(R162)</f>
        <v>2013</v>
      </c>
      <c r="V162" s="23">
        <f t="shared" ref="V162:V172" si="59">YEAR(S162)</f>
        <v>2018</v>
      </c>
      <c r="W162" s="23">
        <f t="shared" ref="W162:W172" si="60">YEAR(T162)</f>
        <v>2048</v>
      </c>
      <c r="X162" s="25">
        <v>700000</v>
      </c>
      <c r="Y162" s="14" t="s">
        <v>353</v>
      </c>
      <c r="Z162" s="26">
        <f t="shared" ref="Z162:Z170" si="61">X162</f>
        <v>700000</v>
      </c>
      <c r="AA162" s="26"/>
      <c r="AD162" s="12" t="s">
        <v>258</v>
      </c>
    </row>
    <row r="163" spans="3:30" x14ac:dyDescent="0.3">
      <c r="C163" s="12">
        <v>2016</v>
      </c>
      <c r="D163" s="13" t="s">
        <v>235</v>
      </c>
      <c r="E163" s="13" t="s">
        <v>246</v>
      </c>
      <c r="F163" s="14">
        <v>3</v>
      </c>
      <c r="G163" s="13" t="s">
        <v>247</v>
      </c>
      <c r="H163" s="13">
        <v>6397227.0999999996</v>
      </c>
      <c r="I163" s="13">
        <v>550872.26</v>
      </c>
      <c r="J163" s="12" t="s">
        <v>405</v>
      </c>
      <c r="K163" s="20">
        <v>2</v>
      </c>
      <c r="L163" s="14" t="s">
        <v>221</v>
      </c>
      <c r="N163" s="14">
        <v>185</v>
      </c>
      <c r="O163" s="21">
        <v>41767</v>
      </c>
      <c r="P163" s="14">
        <v>35</v>
      </c>
      <c r="Q163" s="14">
        <v>5</v>
      </c>
      <c r="R163" s="22">
        <f t="shared" si="57"/>
        <v>41767</v>
      </c>
      <c r="S163" s="22">
        <f t="shared" si="55"/>
        <v>43593</v>
      </c>
      <c r="T163" s="22">
        <f t="shared" si="56"/>
        <v>54551</v>
      </c>
      <c r="U163" s="23">
        <f t="shared" si="58"/>
        <v>2014</v>
      </c>
      <c r="V163" s="23">
        <f t="shared" si="59"/>
        <v>2019</v>
      </c>
      <c r="W163" s="23">
        <f t="shared" si="60"/>
        <v>2049</v>
      </c>
      <c r="X163" s="25">
        <v>1000000</v>
      </c>
      <c r="Y163" s="14" t="s">
        <v>353</v>
      </c>
      <c r="Z163" s="26">
        <f t="shared" si="61"/>
        <v>1000000</v>
      </c>
      <c r="AA163" s="26"/>
      <c r="AB163" s="12" t="s">
        <v>400</v>
      </c>
      <c r="AC163" s="12" t="s">
        <v>402</v>
      </c>
      <c r="AD163" s="12" t="s">
        <v>242</v>
      </c>
    </row>
    <row r="164" spans="3:30" x14ac:dyDescent="0.3">
      <c r="C164" s="12">
        <v>2017</v>
      </c>
      <c r="D164" s="13" t="s">
        <v>178</v>
      </c>
      <c r="E164" s="13" t="s">
        <v>226</v>
      </c>
      <c r="F164" s="14">
        <v>3</v>
      </c>
      <c r="G164" s="13" t="s">
        <v>227</v>
      </c>
      <c r="H164" s="13">
        <v>6435828.1100000003</v>
      </c>
      <c r="I164" s="13">
        <v>424575.47</v>
      </c>
      <c r="J164" s="12" t="s">
        <v>352</v>
      </c>
      <c r="K164" s="20">
        <v>1</v>
      </c>
      <c r="M164" s="14">
        <v>9</v>
      </c>
      <c r="N164" s="14">
        <v>175</v>
      </c>
      <c r="O164" s="21">
        <v>41451</v>
      </c>
      <c r="P164" s="14">
        <v>30</v>
      </c>
      <c r="Q164" s="14">
        <v>5</v>
      </c>
      <c r="R164" s="22">
        <f t="shared" si="57"/>
        <v>41451</v>
      </c>
      <c r="S164" s="22">
        <f t="shared" si="55"/>
        <v>43277</v>
      </c>
      <c r="T164" s="22">
        <f t="shared" si="56"/>
        <v>52408</v>
      </c>
      <c r="U164" s="23">
        <f t="shared" si="58"/>
        <v>2013</v>
      </c>
      <c r="V164" s="23">
        <f t="shared" si="59"/>
        <v>2018</v>
      </c>
      <c r="W164" s="23">
        <f t="shared" si="60"/>
        <v>2043</v>
      </c>
      <c r="X164" s="25">
        <v>400000</v>
      </c>
      <c r="Y164" s="14" t="s">
        <v>353</v>
      </c>
      <c r="Z164" s="26">
        <f t="shared" si="61"/>
        <v>400000</v>
      </c>
      <c r="AA164" s="26"/>
    </row>
    <row r="165" spans="3:30" x14ac:dyDescent="0.3">
      <c r="C165" s="12">
        <v>2017</v>
      </c>
      <c r="D165" s="13" t="s">
        <v>178</v>
      </c>
      <c r="E165" s="13" t="s">
        <v>206</v>
      </c>
      <c r="F165" s="14">
        <v>3</v>
      </c>
      <c r="G165" s="13" t="s">
        <v>207</v>
      </c>
      <c r="H165" s="13">
        <v>6471746.3899999997</v>
      </c>
      <c r="I165" s="13">
        <v>292684.14</v>
      </c>
      <c r="J165" s="12" t="s">
        <v>394</v>
      </c>
      <c r="K165" s="20">
        <v>5</v>
      </c>
      <c r="M165" s="14">
        <v>50</v>
      </c>
      <c r="N165" s="14">
        <v>150</v>
      </c>
      <c r="O165" s="21">
        <v>41847</v>
      </c>
      <c r="P165" s="14">
        <v>30</v>
      </c>
      <c r="Q165" s="14">
        <v>5</v>
      </c>
      <c r="R165" s="22">
        <f t="shared" si="57"/>
        <v>41847</v>
      </c>
      <c r="S165" s="22">
        <f t="shared" si="55"/>
        <v>43673</v>
      </c>
      <c r="T165" s="22">
        <f t="shared" si="56"/>
        <v>52805</v>
      </c>
      <c r="U165" s="23">
        <f t="shared" si="58"/>
        <v>2014</v>
      </c>
      <c r="V165" s="23">
        <f t="shared" si="59"/>
        <v>2019</v>
      </c>
      <c r="W165" s="23">
        <f t="shared" si="60"/>
        <v>2044</v>
      </c>
      <c r="X165" s="25">
        <v>500000</v>
      </c>
      <c r="Y165" s="14" t="s">
        <v>353</v>
      </c>
      <c r="Z165" s="26">
        <f t="shared" si="61"/>
        <v>500000</v>
      </c>
      <c r="AA165" s="26"/>
    </row>
    <row r="166" spans="3:30" x14ac:dyDescent="0.3">
      <c r="C166" s="12">
        <v>2016</v>
      </c>
      <c r="D166" s="13" t="s">
        <v>105</v>
      </c>
      <c r="E166" s="13" t="s">
        <v>109</v>
      </c>
      <c r="F166" s="14">
        <v>2</v>
      </c>
      <c r="G166" s="13" t="s">
        <v>491</v>
      </c>
      <c r="H166" s="13">
        <v>7099083.5700000003</v>
      </c>
      <c r="I166" s="13">
        <v>777981.71</v>
      </c>
      <c r="J166" s="12" t="s">
        <v>394</v>
      </c>
      <c r="K166" s="20">
        <v>40</v>
      </c>
      <c r="M166" s="14">
        <v>366</v>
      </c>
      <c r="N166" s="14">
        <v>200</v>
      </c>
      <c r="O166" s="21">
        <v>42075</v>
      </c>
      <c r="P166" s="14">
        <v>35</v>
      </c>
      <c r="Q166" s="14">
        <v>5</v>
      </c>
      <c r="R166" s="22">
        <f t="shared" si="57"/>
        <v>42075</v>
      </c>
      <c r="S166" s="22">
        <f t="shared" si="55"/>
        <v>43902</v>
      </c>
      <c r="T166" s="22">
        <f t="shared" si="56"/>
        <v>54859</v>
      </c>
      <c r="U166" s="23">
        <f t="shared" si="58"/>
        <v>2015</v>
      </c>
      <c r="V166" s="23">
        <f t="shared" si="59"/>
        <v>2020</v>
      </c>
      <c r="W166" s="23">
        <f t="shared" si="60"/>
        <v>2050</v>
      </c>
      <c r="X166" s="25">
        <v>498000</v>
      </c>
      <c r="Y166" s="14" t="s">
        <v>351</v>
      </c>
      <c r="Z166" s="26">
        <f t="shared" si="61"/>
        <v>498000</v>
      </c>
      <c r="AA166" s="26"/>
      <c r="AB166" s="12" t="s">
        <v>423</v>
      </c>
    </row>
    <row r="167" spans="3:30" x14ac:dyDescent="0.3">
      <c r="C167" s="12">
        <v>2017</v>
      </c>
      <c r="D167" s="13" t="s">
        <v>144</v>
      </c>
      <c r="E167" s="13" t="s">
        <v>150</v>
      </c>
      <c r="F167" s="14">
        <v>3</v>
      </c>
      <c r="G167" s="13" t="s">
        <v>151</v>
      </c>
      <c r="H167" s="13">
        <v>6412622.5300000003</v>
      </c>
      <c r="I167" s="13">
        <v>477138.95</v>
      </c>
      <c r="J167" s="12" t="s">
        <v>394</v>
      </c>
      <c r="K167" s="20">
        <v>12</v>
      </c>
      <c r="M167" s="14">
        <v>130</v>
      </c>
      <c r="N167" s="14">
        <v>205</v>
      </c>
      <c r="O167" s="21">
        <v>42324</v>
      </c>
      <c r="P167" s="14">
        <v>35</v>
      </c>
      <c r="Q167" s="14">
        <v>5</v>
      </c>
      <c r="R167" s="22">
        <f t="shared" si="57"/>
        <v>42324</v>
      </c>
      <c r="S167" s="22">
        <f t="shared" si="55"/>
        <v>44151</v>
      </c>
      <c r="T167" s="22">
        <f t="shared" si="56"/>
        <v>55108</v>
      </c>
      <c r="U167" s="23">
        <f t="shared" si="58"/>
        <v>2015</v>
      </c>
      <c r="V167" s="23">
        <f t="shared" si="59"/>
        <v>2020</v>
      </c>
      <c r="W167" s="23">
        <f t="shared" si="60"/>
        <v>2050</v>
      </c>
      <c r="X167" s="25">
        <v>500000</v>
      </c>
      <c r="Y167" s="14" t="s">
        <v>351</v>
      </c>
      <c r="Z167" s="26">
        <f t="shared" si="61"/>
        <v>500000</v>
      </c>
      <c r="AA167" s="26"/>
      <c r="AB167" s="12" t="s">
        <v>393</v>
      </c>
      <c r="AD167" s="12" t="s">
        <v>261</v>
      </c>
    </row>
    <row r="168" spans="3:30" x14ac:dyDescent="0.3">
      <c r="C168" s="12">
        <v>2017</v>
      </c>
      <c r="D168" s="13" t="s">
        <v>144</v>
      </c>
      <c r="E168" s="13" t="s">
        <v>146</v>
      </c>
      <c r="F168" s="14">
        <v>3</v>
      </c>
      <c r="G168" s="13" t="s">
        <v>147</v>
      </c>
      <c r="H168" s="13">
        <v>6416045.7999999998</v>
      </c>
      <c r="I168" s="13">
        <v>469222.03</v>
      </c>
      <c r="J168" s="12" t="s">
        <v>394</v>
      </c>
      <c r="K168" s="20">
        <v>8</v>
      </c>
      <c r="M168" s="14" t="s">
        <v>395</v>
      </c>
      <c r="N168" s="14">
        <v>205</v>
      </c>
      <c r="O168" s="21">
        <v>41983</v>
      </c>
      <c r="P168" s="14">
        <v>35</v>
      </c>
      <c r="Q168" s="14">
        <v>5</v>
      </c>
      <c r="R168" s="22">
        <f t="shared" si="57"/>
        <v>41983</v>
      </c>
      <c r="S168" s="22">
        <f t="shared" si="55"/>
        <v>43809</v>
      </c>
      <c r="T168" s="22">
        <f t="shared" si="56"/>
        <v>54767</v>
      </c>
      <c r="U168" s="23">
        <f t="shared" si="58"/>
        <v>2014</v>
      </c>
      <c r="V168" s="23">
        <f t="shared" si="59"/>
        <v>2019</v>
      </c>
      <c r="W168" s="23">
        <f t="shared" si="60"/>
        <v>2049</v>
      </c>
      <c r="X168" s="25">
        <v>500000</v>
      </c>
      <c r="Y168" s="14" t="s">
        <v>351</v>
      </c>
      <c r="Z168" s="26">
        <f t="shared" si="61"/>
        <v>500000</v>
      </c>
      <c r="AA168" s="26"/>
      <c r="AB168" s="12" t="s">
        <v>393</v>
      </c>
    </row>
    <row r="169" spans="3:30" x14ac:dyDescent="0.3">
      <c r="C169" s="12">
        <v>2017</v>
      </c>
      <c r="D169" s="13" t="s">
        <v>4</v>
      </c>
      <c r="E169" s="13" t="s">
        <v>7</v>
      </c>
      <c r="F169" s="14">
        <v>3</v>
      </c>
      <c r="G169" s="13" t="s">
        <v>8</v>
      </c>
      <c r="H169" s="13">
        <v>6513519.0599999996</v>
      </c>
      <c r="I169" s="13">
        <v>502326.43</v>
      </c>
      <c r="J169" s="12" t="s">
        <v>293</v>
      </c>
      <c r="K169" s="20">
        <v>5</v>
      </c>
      <c r="N169" s="14">
        <v>190</v>
      </c>
      <c r="O169" s="21">
        <v>42046</v>
      </c>
      <c r="P169" s="14">
        <v>35</v>
      </c>
      <c r="Q169" s="14">
        <v>5</v>
      </c>
      <c r="R169" s="22">
        <f t="shared" si="57"/>
        <v>42046</v>
      </c>
      <c r="S169" s="22">
        <f t="shared" si="55"/>
        <v>43872</v>
      </c>
      <c r="T169" s="22">
        <f t="shared" si="56"/>
        <v>54830</v>
      </c>
      <c r="U169" s="23">
        <f t="shared" si="58"/>
        <v>2015</v>
      </c>
      <c r="V169" s="23">
        <f t="shared" si="59"/>
        <v>2020</v>
      </c>
      <c r="W169" s="23">
        <f t="shared" si="60"/>
        <v>2050</v>
      </c>
      <c r="X169" s="25">
        <v>600000</v>
      </c>
      <c r="Y169" s="14" t="s">
        <v>351</v>
      </c>
      <c r="Z169" s="26">
        <f t="shared" si="61"/>
        <v>600000</v>
      </c>
      <c r="AA169" s="26"/>
    </row>
    <row r="170" spans="3:30" x14ac:dyDescent="0.3">
      <c r="C170" s="12">
        <v>2017</v>
      </c>
      <c r="D170" s="13" t="s">
        <v>4</v>
      </c>
      <c r="E170" s="13" t="s">
        <v>17</v>
      </c>
      <c r="F170" s="14">
        <v>3</v>
      </c>
      <c r="G170" s="13" t="s">
        <v>18</v>
      </c>
      <c r="H170" s="13">
        <v>6533419.3600000003</v>
      </c>
      <c r="I170" s="13">
        <v>484296.13</v>
      </c>
      <c r="J170" s="12" t="s">
        <v>286</v>
      </c>
      <c r="K170" s="20">
        <v>8</v>
      </c>
      <c r="N170" s="14">
        <v>200</v>
      </c>
      <c r="O170" s="21">
        <v>42158</v>
      </c>
      <c r="P170" s="14">
        <v>35</v>
      </c>
      <c r="Q170" s="14">
        <v>5</v>
      </c>
      <c r="R170" s="22">
        <f t="shared" si="57"/>
        <v>42158</v>
      </c>
      <c r="S170" s="22">
        <f t="shared" si="55"/>
        <v>43985</v>
      </c>
      <c r="T170" s="22">
        <f t="shared" si="56"/>
        <v>54942</v>
      </c>
      <c r="U170" s="23">
        <f t="shared" si="58"/>
        <v>2015</v>
      </c>
      <c r="V170" s="23">
        <f t="shared" si="59"/>
        <v>2020</v>
      </c>
      <c r="W170" s="23">
        <f t="shared" si="60"/>
        <v>2050</v>
      </c>
      <c r="X170" s="25">
        <v>500000</v>
      </c>
      <c r="Y170" s="14" t="s">
        <v>351</v>
      </c>
      <c r="Z170" s="26">
        <f t="shared" si="61"/>
        <v>500000</v>
      </c>
      <c r="AA170" s="26"/>
    </row>
    <row r="171" spans="3:30" x14ac:dyDescent="0.3">
      <c r="C171" s="12">
        <v>2017</v>
      </c>
      <c r="D171" s="13" t="s">
        <v>515</v>
      </c>
      <c r="E171" s="13" t="s">
        <v>514</v>
      </c>
      <c r="F171" s="14">
        <v>3</v>
      </c>
      <c r="G171" s="13" t="s">
        <v>511</v>
      </c>
      <c r="H171" s="13">
        <v>6663115.8700000001</v>
      </c>
      <c r="I171" s="13">
        <v>562228.68999999994</v>
      </c>
      <c r="J171" s="12" t="s">
        <v>286</v>
      </c>
      <c r="K171" s="20">
        <v>33</v>
      </c>
      <c r="N171" s="14">
        <v>200</v>
      </c>
      <c r="O171" s="21">
        <v>42979</v>
      </c>
      <c r="P171" s="14">
        <v>35</v>
      </c>
      <c r="Q171" s="14">
        <v>5</v>
      </c>
      <c r="R171" s="22">
        <f t="shared" si="57"/>
        <v>42979</v>
      </c>
      <c r="S171" s="22">
        <f t="shared" si="55"/>
        <v>44805</v>
      </c>
      <c r="T171" s="22">
        <f t="shared" si="56"/>
        <v>55763</v>
      </c>
      <c r="U171" s="23">
        <f t="shared" si="58"/>
        <v>2017</v>
      </c>
      <c r="V171" s="23">
        <f t="shared" si="59"/>
        <v>2022</v>
      </c>
      <c r="W171" s="23">
        <f t="shared" si="60"/>
        <v>2052</v>
      </c>
      <c r="X171" s="25" t="s">
        <v>517</v>
      </c>
      <c r="Y171" s="14" t="s">
        <v>353</v>
      </c>
      <c r="Z171" s="26">
        <v>500000</v>
      </c>
      <c r="AA171" s="26"/>
    </row>
    <row r="172" spans="3:30" x14ac:dyDescent="0.3">
      <c r="C172" s="12">
        <v>2017</v>
      </c>
      <c r="D172" s="13" t="s">
        <v>111</v>
      </c>
      <c r="E172" s="13" t="s">
        <v>114</v>
      </c>
      <c r="F172" s="14">
        <v>3</v>
      </c>
      <c r="G172" s="13" t="s">
        <v>115</v>
      </c>
      <c r="H172" s="13">
        <v>6745204.3799999999</v>
      </c>
      <c r="I172" s="13">
        <v>616850.66</v>
      </c>
      <c r="J172" s="12" t="s">
        <v>288</v>
      </c>
      <c r="K172" s="20">
        <v>11</v>
      </c>
      <c r="L172" s="14">
        <v>33</v>
      </c>
      <c r="M172" s="14">
        <v>61</v>
      </c>
      <c r="N172" s="14">
        <v>180</v>
      </c>
      <c r="O172" s="21">
        <v>41408</v>
      </c>
      <c r="P172" s="14">
        <v>40</v>
      </c>
      <c r="Q172" s="14">
        <v>7</v>
      </c>
      <c r="R172" s="22">
        <f t="shared" si="57"/>
        <v>41408</v>
      </c>
      <c r="S172" s="22">
        <f t="shared" si="55"/>
        <v>43965</v>
      </c>
      <c r="T172" s="22">
        <f t="shared" si="56"/>
        <v>56018</v>
      </c>
      <c r="U172" s="23">
        <f t="shared" si="58"/>
        <v>2013</v>
      </c>
      <c r="V172" s="23">
        <f t="shared" si="59"/>
        <v>2020</v>
      </c>
      <c r="W172" s="23">
        <f t="shared" si="60"/>
        <v>2053</v>
      </c>
      <c r="X172" s="25">
        <v>300000</v>
      </c>
      <c r="Y172" s="14" t="s">
        <v>353</v>
      </c>
      <c r="Z172" s="26">
        <f>X172</f>
        <v>300000</v>
      </c>
      <c r="AA172" s="26"/>
      <c r="AC172" s="12" t="s">
        <v>368</v>
      </c>
    </row>
    <row r="173" spans="3:30" x14ac:dyDescent="0.3">
      <c r="C173" s="12">
        <v>2016</v>
      </c>
      <c r="D173" s="13" t="s">
        <v>105</v>
      </c>
      <c r="E173" s="13" t="s">
        <v>106</v>
      </c>
      <c r="F173" s="14">
        <v>1</v>
      </c>
      <c r="G173" s="13" t="s">
        <v>505</v>
      </c>
      <c r="H173" s="13">
        <v>7233162.5899999999</v>
      </c>
      <c r="I173" s="13">
        <v>739124.15</v>
      </c>
      <c r="J173" s="12" t="s">
        <v>288</v>
      </c>
      <c r="K173" s="20">
        <v>17</v>
      </c>
      <c r="M173" s="14">
        <v>240</v>
      </c>
      <c r="N173" s="14">
        <v>230</v>
      </c>
      <c r="O173" s="4" t="s">
        <v>529</v>
      </c>
      <c r="P173" s="4" t="s">
        <v>529</v>
      </c>
      <c r="Q173" s="4" t="s">
        <v>529</v>
      </c>
      <c r="R173" s="4" t="s">
        <v>529</v>
      </c>
      <c r="S173" s="4" t="s">
        <v>529</v>
      </c>
      <c r="T173" s="4" t="s">
        <v>529</v>
      </c>
      <c r="U173" s="23">
        <v>2016</v>
      </c>
      <c r="V173" s="14">
        <f>U173+5</f>
        <v>2021</v>
      </c>
      <c r="W173" s="4" t="s">
        <v>529</v>
      </c>
      <c r="X173" s="4" t="s">
        <v>529</v>
      </c>
      <c r="Y173" s="4" t="s">
        <v>529</v>
      </c>
      <c r="Z173" s="4" t="s">
        <v>529</v>
      </c>
      <c r="AA173" s="4"/>
    </row>
    <row r="174" spans="3:30" x14ac:dyDescent="0.3">
      <c r="C174" s="12">
        <v>2017</v>
      </c>
      <c r="D174" s="13" t="s">
        <v>120</v>
      </c>
      <c r="E174" s="13" t="s">
        <v>123</v>
      </c>
      <c r="F174" s="14">
        <v>3</v>
      </c>
      <c r="G174" s="13" t="s">
        <v>124</v>
      </c>
      <c r="H174" s="13">
        <v>6703460.4900000002</v>
      </c>
      <c r="I174" s="13">
        <v>415660.28</v>
      </c>
      <c r="J174" s="12" t="s">
        <v>288</v>
      </c>
      <c r="K174" s="20">
        <v>15</v>
      </c>
      <c r="L174" s="14" t="s">
        <v>367</v>
      </c>
      <c r="N174" s="14">
        <v>200</v>
      </c>
      <c r="O174" s="21">
        <v>42104</v>
      </c>
      <c r="P174" s="14">
        <v>35</v>
      </c>
      <c r="Q174" s="14">
        <v>5</v>
      </c>
      <c r="R174" s="22">
        <f t="shared" ref="R174:R179" si="62">O174</f>
        <v>42104</v>
      </c>
      <c r="S174" s="22">
        <f t="shared" ref="S174:S179" si="63">DATE(YEAR(O174)+Q174,MONTH(O174),DAY(O174))</f>
        <v>43931</v>
      </c>
      <c r="T174" s="22">
        <f t="shared" ref="T174:T179" si="64">DATE(YEAR(O174)+P174,MONTH(O174),DAY(O174))</f>
        <v>54888</v>
      </c>
      <c r="U174" s="23">
        <f t="shared" ref="U174:W179" si="65">YEAR(R174)</f>
        <v>2015</v>
      </c>
      <c r="V174" s="23">
        <f t="shared" si="65"/>
        <v>2020</v>
      </c>
      <c r="W174" s="23">
        <f t="shared" si="65"/>
        <v>2050</v>
      </c>
      <c r="X174" s="25">
        <v>500000</v>
      </c>
      <c r="Y174" s="14" t="s">
        <v>351</v>
      </c>
      <c r="Z174" s="26">
        <f>X174</f>
        <v>500000</v>
      </c>
      <c r="AA174" s="26" t="s">
        <v>467</v>
      </c>
      <c r="AB174" s="12" t="s">
        <v>366</v>
      </c>
      <c r="AC174" s="12" t="s">
        <v>365</v>
      </c>
    </row>
    <row r="175" spans="3:30" x14ac:dyDescent="0.3">
      <c r="C175" s="12">
        <v>2017</v>
      </c>
      <c r="D175" s="13" t="s">
        <v>111</v>
      </c>
      <c r="E175" s="13" t="s">
        <v>112</v>
      </c>
      <c r="F175" s="14">
        <v>2</v>
      </c>
      <c r="G175" s="13" t="s">
        <v>116</v>
      </c>
      <c r="H175" s="13">
        <v>6842038.3399999999</v>
      </c>
      <c r="I175" s="13">
        <v>476001.57</v>
      </c>
      <c r="J175" s="11" t="s">
        <v>288</v>
      </c>
      <c r="K175" s="20">
        <v>15</v>
      </c>
      <c r="L175" s="14">
        <v>45</v>
      </c>
      <c r="M175" s="14">
        <v>79</v>
      </c>
      <c r="N175" s="14">
        <v>180</v>
      </c>
      <c r="O175" s="21">
        <v>41059</v>
      </c>
      <c r="P175" s="14">
        <v>35</v>
      </c>
      <c r="Q175" s="14">
        <v>5</v>
      </c>
      <c r="R175" s="22">
        <f t="shared" si="62"/>
        <v>41059</v>
      </c>
      <c r="S175" s="22">
        <f t="shared" si="63"/>
        <v>42885</v>
      </c>
      <c r="T175" s="22">
        <f t="shared" si="64"/>
        <v>53842</v>
      </c>
      <c r="U175" s="23">
        <f t="shared" si="65"/>
        <v>2012</v>
      </c>
      <c r="V175" s="23">
        <f t="shared" si="65"/>
        <v>2017</v>
      </c>
      <c r="W175" s="23">
        <f t="shared" si="65"/>
        <v>2047</v>
      </c>
      <c r="X175" s="25">
        <v>600000</v>
      </c>
      <c r="Y175" s="14" t="s">
        <v>353</v>
      </c>
      <c r="Z175" s="26">
        <f>X175</f>
        <v>600000</v>
      </c>
      <c r="AA175" s="26"/>
      <c r="AB175" s="12" t="s">
        <v>481</v>
      </c>
      <c r="AC175" s="12" t="s">
        <v>368</v>
      </c>
    </row>
    <row r="176" spans="3:30" x14ac:dyDescent="0.3">
      <c r="C176" s="12">
        <v>2016</v>
      </c>
      <c r="D176" s="13" t="s">
        <v>50</v>
      </c>
      <c r="E176" s="13" t="s">
        <v>64</v>
      </c>
      <c r="F176" s="14">
        <v>2</v>
      </c>
      <c r="G176" s="13" t="s">
        <v>65</v>
      </c>
      <c r="H176" s="13">
        <v>7038846.4900000002</v>
      </c>
      <c r="I176" s="13">
        <v>548341.26</v>
      </c>
      <c r="J176" s="12" t="s">
        <v>313</v>
      </c>
      <c r="K176" s="20">
        <v>12</v>
      </c>
      <c r="L176" s="14" t="s">
        <v>140</v>
      </c>
      <c r="N176" s="14">
        <v>191</v>
      </c>
      <c r="O176" s="21">
        <v>41271</v>
      </c>
      <c r="P176" s="14">
        <v>35</v>
      </c>
      <c r="Q176" s="14">
        <v>7</v>
      </c>
      <c r="R176" s="22">
        <f t="shared" si="62"/>
        <v>41271</v>
      </c>
      <c r="S176" s="22">
        <f t="shared" si="63"/>
        <v>43827</v>
      </c>
      <c r="T176" s="22">
        <f t="shared" si="64"/>
        <v>54054</v>
      </c>
      <c r="U176" s="23">
        <f t="shared" si="65"/>
        <v>2012</v>
      </c>
      <c r="V176" s="23">
        <f t="shared" si="65"/>
        <v>2019</v>
      </c>
      <c r="W176" s="23">
        <f t="shared" si="65"/>
        <v>2047</v>
      </c>
      <c r="X176" s="14" t="s">
        <v>382</v>
      </c>
      <c r="Y176" s="14" t="s">
        <v>353</v>
      </c>
      <c r="Z176" s="14">
        <v>300000</v>
      </c>
      <c r="AC176" s="12" t="s">
        <v>383</v>
      </c>
    </row>
    <row r="177" spans="3:27" x14ac:dyDescent="0.3">
      <c r="C177" s="12">
        <v>2017</v>
      </c>
      <c r="D177" s="13" t="s">
        <v>178</v>
      </c>
      <c r="E177" s="13" t="s">
        <v>219</v>
      </c>
      <c r="F177" s="14">
        <v>3</v>
      </c>
      <c r="G177" s="13" t="s">
        <v>220</v>
      </c>
      <c r="H177" s="13">
        <v>6486493.3099999996</v>
      </c>
      <c r="I177" s="13">
        <v>6486493.3099999996</v>
      </c>
      <c r="J177" s="12" t="s">
        <v>531</v>
      </c>
      <c r="K177" s="20">
        <v>3</v>
      </c>
      <c r="L177" s="14" t="s">
        <v>221</v>
      </c>
      <c r="N177" s="14">
        <v>150</v>
      </c>
      <c r="O177" s="21">
        <v>41990</v>
      </c>
      <c r="P177" s="14">
        <v>30</v>
      </c>
      <c r="Q177" s="14">
        <v>5</v>
      </c>
      <c r="R177" s="22">
        <f t="shared" si="62"/>
        <v>41990</v>
      </c>
      <c r="S177" s="22">
        <f t="shared" si="63"/>
        <v>43816</v>
      </c>
      <c r="T177" s="22">
        <f t="shared" si="64"/>
        <v>52948</v>
      </c>
      <c r="U177" s="23">
        <f t="shared" si="65"/>
        <v>2014</v>
      </c>
      <c r="V177" s="23">
        <f t="shared" si="65"/>
        <v>2019</v>
      </c>
      <c r="W177" s="23">
        <f t="shared" si="65"/>
        <v>2044</v>
      </c>
      <c r="X177" s="25">
        <v>450000</v>
      </c>
      <c r="Y177" s="14" t="s">
        <v>353</v>
      </c>
      <c r="Z177" s="26">
        <f>X177</f>
        <v>450000</v>
      </c>
      <c r="AA177" s="26"/>
    </row>
    <row r="178" spans="3:27" x14ac:dyDescent="0.3">
      <c r="C178" s="12">
        <v>2016</v>
      </c>
      <c r="D178" s="13" t="s">
        <v>50</v>
      </c>
      <c r="E178" s="13" t="s">
        <v>53</v>
      </c>
      <c r="F178" s="14">
        <v>2</v>
      </c>
      <c r="G178" s="13" t="s">
        <v>54</v>
      </c>
      <c r="H178" s="13">
        <v>6868081.1900000004</v>
      </c>
      <c r="I178" s="13">
        <v>494257.33</v>
      </c>
      <c r="J178" s="12" t="s">
        <v>375</v>
      </c>
      <c r="K178" s="20">
        <v>5</v>
      </c>
      <c r="L178" s="14" t="s">
        <v>141</v>
      </c>
      <c r="N178" s="14">
        <v>175</v>
      </c>
      <c r="O178" s="21">
        <v>41257</v>
      </c>
      <c r="P178" s="14">
        <v>35</v>
      </c>
      <c r="Q178" s="14">
        <v>7</v>
      </c>
      <c r="R178" s="22">
        <f t="shared" si="62"/>
        <v>41257</v>
      </c>
      <c r="S178" s="22">
        <f t="shared" si="63"/>
        <v>43813</v>
      </c>
      <c r="T178" s="22">
        <f t="shared" si="64"/>
        <v>54040</v>
      </c>
      <c r="U178" s="23">
        <f t="shared" si="65"/>
        <v>2012</v>
      </c>
      <c r="V178" s="23">
        <f t="shared" si="65"/>
        <v>2019</v>
      </c>
      <c r="W178" s="23">
        <f t="shared" si="65"/>
        <v>2047</v>
      </c>
      <c r="X178" s="14" t="s">
        <v>377</v>
      </c>
      <c r="Y178" s="14" t="s">
        <v>351</v>
      </c>
      <c r="Z178" s="14">
        <v>360000</v>
      </c>
    </row>
    <row r="179" spans="3:27" x14ac:dyDescent="0.3">
      <c r="C179" s="12">
        <v>2016</v>
      </c>
      <c r="D179" s="13" t="s">
        <v>159</v>
      </c>
      <c r="E179" s="13" t="s">
        <v>162</v>
      </c>
      <c r="F179" s="14">
        <v>3</v>
      </c>
      <c r="G179" s="13" t="s">
        <v>175</v>
      </c>
      <c r="H179" s="13">
        <v>6587463.6100000003</v>
      </c>
      <c r="I179" s="13">
        <v>446653.55</v>
      </c>
      <c r="J179" s="12" t="s">
        <v>307</v>
      </c>
      <c r="K179" s="20">
        <v>16</v>
      </c>
      <c r="L179" s="14" t="s">
        <v>176</v>
      </c>
      <c r="N179" s="14">
        <v>150</v>
      </c>
      <c r="O179" s="21">
        <v>41291</v>
      </c>
      <c r="P179" s="14">
        <v>30</v>
      </c>
      <c r="Q179" s="14">
        <v>5</v>
      </c>
      <c r="R179" s="22">
        <f t="shared" si="62"/>
        <v>41291</v>
      </c>
      <c r="S179" s="22">
        <f t="shared" si="63"/>
        <v>43117</v>
      </c>
      <c r="T179" s="22">
        <f t="shared" si="64"/>
        <v>52248</v>
      </c>
      <c r="U179" s="23">
        <f t="shared" si="65"/>
        <v>2013</v>
      </c>
      <c r="V179" s="23">
        <f t="shared" si="65"/>
        <v>2018</v>
      </c>
      <c r="W179" s="23">
        <f t="shared" si="65"/>
        <v>2043</v>
      </c>
      <c r="X179" s="25">
        <v>300000</v>
      </c>
      <c r="Y179" s="14" t="s">
        <v>353</v>
      </c>
      <c r="Z179" s="26">
        <f>X179</f>
        <v>300000</v>
      </c>
      <c r="AA179" s="26"/>
    </row>
  </sheetData>
  <autoFilter ref="A1:AL179">
    <filterColumn colId="0">
      <filters blank="1">
        <filter val="Delar av parken är under byggnation (antal verk är för tillståndet)"/>
      </filters>
    </filterColumn>
    <sortState ref="A26:AL179">
      <sortCondition ref="A1:A179"/>
    </sortState>
  </autoFilter>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rbetsdokument" ma:contentTypeID="0x0101005F3B3B166FD6422D88B267134623E61202001E4F3C040207C94CBE883F5834E97206" ma:contentTypeVersion="8" ma:contentTypeDescription="Skapa ett nytt dokument." ma:contentTypeScope="" ma:versionID="0c6f6d4a224a7fde40d352966e66a59d">
  <xsd:schema xmlns:xsd="http://www.w3.org/2001/XMLSchema" xmlns:xs="http://www.w3.org/2001/XMLSchema" xmlns:p="http://schemas.microsoft.com/office/2006/metadata/properties" xmlns:ns2="c2cc121b-92ef-4076-8cf6-24f2a2b48b10" xmlns:ns3="35359d16-f7cf-4480-aad9-be1e8fceebb8" targetNamespace="http://schemas.microsoft.com/office/2006/metadata/properties" ma:root="true" ma:fieldsID="9e3dedfe9ced2d1a6f610948c0646949" ns2:_="" ns3:_="">
    <xsd:import namespace="c2cc121b-92ef-4076-8cf6-24f2a2b48b10"/>
    <xsd:import namespace="35359d16-f7cf-4480-aad9-be1e8fceebb8"/>
    <xsd:element name="properties">
      <xsd:complexType>
        <xsd:sequence>
          <xsd:element name="documentManagement">
            <xsd:complexType>
              <xsd:all>
                <xsd:element ref="ns2:STEMMyndighetsnamn" minOccurs="0"/>
                <xsd:element ref="ns2:STEMBeskrivning"/>
                <xsd:element ref="ns2:STEMProcessTaxHTField0" minOccurs="0"/>
                <xsd:element ref="ns3:TaxCatchAll" minOccurs="0"/>
                <xsd:element ref="ns3:TaxCatchAllLabel" minOccurs="0"/>
                <xsd:element ref="ns2:STEMOrganisationTaxHTField0" minOccurs="0"/>
                <xsd:element ref="ns2:STEMInformationsklassTaxHTField0" minOccurs="0"/>
                <xsd:element ref="ns2:STEMForfattare" minOccurs="0"/>
                <xsd:element ref="ns2:STEMSkapatAv" minOccurs="0"/>
                <xsd:element ref="ns2:STEMAmneTaxHTField0" minOccurs="0"/>
                <xsd:element ref="ns3:TaxKeywordTaxHTField" minOccurs="0"/>
                <xsd:element ref="ns2:STEMBidragande" minOccurs="0"/>
                <xsd:element ref="ns2:STEMSprakTaxHTField0" minOccurs="0"/>
                <xsd:element ref="ns2:STEMBehorighetsregel" minOccurs="0"/>
                <xsd:element ref="ns2:STEMNewOrganisation" minOccurs="0"/>
                <xsd:element ref="ns2:Dokumenttyp"/>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cc121b-92ef-4076-8cf6-24f2a2b48b10" elementFormDefault="qualified">
    <xsd:import namespace="http://schemas.microsoft.com/office/2006/documentManagement/types"/>
    <xsd:import namespace="http://schemas.microsoft.com/office/infopath/2007/PartnerControls"/>
    <xsd:element name="STEMMyndighetsnamn" ma:index="8" nillable="true" ma:displayName="Myndighetsnamn" ma:default="Energimyndigheten" ma:internalName="STEMMyndighetsnamn" ma:readOnly="true">
      <xsd:simpleType>
        <xsd:restriction base="dms:Text"/>
      </xsd:simpleType>
    </xsd:element>
    <xsd:element name="STEMBeskrivning" ma:index="9" ma:displayName="Beskrivning" ma:internalName="STEMBeskrivning" ma:readOnly="false">
      <xsd:simpleType>
        <xsd:restriction base="dms:Note"/>
      </xsd:simpleType>
    </xsd:element>
    <xsd:element name="STEMProcessTaxHTField0" ma:index="10" nillable="true" ma:taxonomy="true" ma:internalName="STEMProcessTaxHTField0" ma:taxonomyFieldName="STEMProcess" ma:displayName="Process (Används ej)" ma:readOnly="true" ma:fieldId="{31ee9918-fe17-4499-a134-e76a7564b818}" ma:sspId="1209bcd0-5856-4cae-807f-ceb1a11ed701" ma:termSetId="bfebcec9-b73f-49ca-a4fe-44a2ddc411f2" ma:anchorId="00000000-0000-0000-0000-000000000000" ma:open="false" ma:isKeyword="false">
      <xsd:complexType>
        <xsd:sequence>
          <xsd:element ref="pc:Terms" minOccurs="0" maxOccurs="1"/>
        </xsd:sequence>
      </xsd:complexType>
    </xsd:element>
    <xsd:element name="STEMOrganisationTaxHTField0" ma:index="14" nillable="true" ma:taxonomy="true" ma:internalName="STEMOrganisationTaxHTField0" ma:taxonomyFieldName="STEMOrganisation" ma:displayName="Organisation (Används ej)" ma:readOnly="true" ma:fieldId="{dbd771e0-57ed-4a1f-b495-5161947a4725}" ma:sspId="1209bcd0-5856-4cae-807f-ceb1a11ed701"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6" ma:taxonomy="true" ma:internalName="STEMInformationsklassTaxHTField0" ma:taxonomyFieldName="STEMInformationsklass" ma:displayName="Informationsklass" ma:readOnly="false" ma:default="12;#Ej sekretess|f6b508c3-2418-4a00-bdce-410e71819f98" ma:fieldId="{de526fac-1c9f-4b63-8cbf-f0395ce215f0}" ma:sspId="1209bcd0-5856-4cae-807f-ceb1a11ed701" ma:termSetId="9a98483a-c5a2-4ef0-b5bf-43befd258f50" ma:anchorId="00000000-0000-0000-0000-000000000000" ma:open="false" ma:isKeyword="false">
      <xsd:complexType>
        <xsd:sequence>
          <xsd:element ref="pc:Terms" minOccurs="0" maxOccurs="1"/>
        </xsd:sequence>
      </xsd:complexType>
    </xsd:element>
    <xsd:element name="STEMForfattare" ma:index="18" nillable="true" ma:displayName="Författare" ma:internalName="STEMForfattare" ma:readOnly="false">
      <xsd:simpleType>
        <xsd:restriction base="dms:Text"/>
      </xsd:simpleType>
    </xsd:element>
    <xsd:element name="STEMSkapatAv" ma:index="19" nillable="true" ma:displayName="Skapat av" ma:hidden="true" ma:internalName="STEMSkapatAv"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20" nillable="true" ma:displayName="STEMAmneTaxHTField0" ma:hidden="true" ma:internalName="STEMAmneTaxHTField0">
      <xsd:simpleType>
        <xsd:restriction base="dms:Note"/>
      </xsd:simpleType>
    </xsd:element>
    <xsd:element name="STEMBidragande" ma:index="23" nillable="true" ma:displayName="Bidragande" ma:internalName="STEMBidragande" ma:readOnly="true">
      <xsd:simpleType>
        <xsd:restriction base="dms:Note"/>
      </xsd:simpleType>
    </xsd:element>
    <xsd:element name="STEMSprakTaxHTField0" ma:index="24" ma:taxonomy="true" ma:internalName="STEMSprakTaxHTField0" ma:taxonomyFieldName="STEMSprak" ma:displayName="Språk" ma:readOnly="false" ma:default="14;#Sv|984ba086-a62a-400a-9716-342255976432" ma:fieldId="{77e59423-35da-4a79-b936-16325de5d96f}" ma:sspId="1209bcd0-5856-4cae-807f-ceb1a11ed701" ma:termSetId="ae66b8f9-6d18-4403-8543-ac5ca329e7e3" ma:anchorId="00000000-0000-0000-0000-000000000000" ma:open="false" ma:isKeyword="false">
      <xsd:complexType>
        <xsd:sequence>
          <xsd:element ref="pc:Terms" minOccurs="0" maxOccurs="1"/>
        </xsd:sequence>
      </xsd:complexType>
    </xsd:element>
    <xsd:element name="STEMBehorighetsregel" ma:index="26" nillable="true" ma:displayName="Annan behörighetsregel (Används ej)" ma:default="0" ma:hidden="true" ma:internalName="STEMBehorighetsregel" ma:readOnly="true">
      <xsd:simpleType>
        <xsd:restriction base="dms:Boolean"/>
      </xsd:simpleType>
    </xsd:element>
    <xsd:element name="STEMNewOrganisation" ma:index="27" nillable="true" ma:displayName="Organisation" ma:internalName="STEMNewOrganisation" ma:readOnly="true">
      <xsd:simpleType>
        <xsd:restriction base="dms:Note"/>
      </xsd:simpleType>
    </xsd:element>
    <xsd:element name="Dokumenttyp" ma:index="28" ma:displayName="Dokumenttyp" ma:default="Mötesanteckningar" ma:description="Typ av dokument" ma:format="Dropdown" ma:internalName="Dokumenttyp">
      <xsd:simpleType>
        <xsd:restriction base="dms:Choice">
          <xsd:enumeration value="Mötesanteckningar"/>
          <xsd:enumeration value="Underlagsrapporter"/>
          <xsd:enumeration value="Administration"/>
        </xsd:restriction>
      </xsd:simpleType>
    </xsd:element>
  </xsd:schema>
  <xsd:schema xmlns:xsd="http://www.w3.org/2001/XMLSchema" xmlns:xs="http://www.w3.org/2001/XMLSchema" xmlns:dms="http://schemas.microsoft.com/office/2006/documentManagement/types" xmlns:pc="http://schemas.microsoft.com/office/infopath/2007/PartnerControls" targetNamespace="35359d16-f7cf-4480-aad9-be1e8fceebb8"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eae7fecc-b445-4421-9b8c-b88dba6c864a}" ma:internalName="TaxCatchAll" ma:showField="CatchAllData"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eae7fecc-b445-4421-9b8c-b88dba6c864a}" ma:internalName="TaxCatchAllLabel" ma:readOnly="true" ma:showField="CatchAllDataLabel"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STEMAmne" ma:displayName="Ämne" ma:fieldId="{a0c56a30-0380-4bde-adc5-fe941768c8ba}" ma:taxonomyMulti="true" ma:sspId="1209bcd0-5856-4cae-807f-ceb1a11ed701"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EMSprakTaxHTField0 xmlns="c2cc121b-92ef-4076-8cf6-24f2a2b48b10">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STEMInformationsklassTaxHTField0 xmlns="c2cc121b-92ef-4076-8cf6-24f2a2b48b10">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STEMBeskrivning xmlns="c2cc121b-92ef-4076-8cf6-24f2a2b48b10">Alla parker som har tillstånd men som ej har byggts</STEMBeskrivning>
    <TaxKeywordTaxHTField xmlns="35359d16-f7cf-4480-aad9-be1e8fceebb8">
      <Terms xmlns="http://schemas.microsoft.com/office/infopath/2007/PartnerControls">
        <TermInfo xmlns="http://schemas.microsoft.com/office/infopath/2007/PartnerControls">
          <TermName xmlns="http://schemas.microsoft.com/office/infopath/2007/PartnerControls">tillståndsprocess</TermName>
          <TermId xmlns="http://schemas.microsoft.com/office/infopath/2007/PartnerControls">c4adf74f-794d-4d90-9da2-2cad9b4da33e</TermId>
        </TermInfo>
        <TermInfo xmlns="http://schemas.microsoft.com/office/infopath/2007/PartnerControls">
          <TermName xmlns="http://schemas.microsoft.com/office/infopath/2007/PartnerControls">Vindkraft</TermName>
          <TermId xmlns="http://schemas.microsoft.com/office/infopath/2007/PartnerControls">4cfec4dc-638c-4dec-b7e9-abedb0f21abe</TermId>
        </TermInfo>
      </Terms>
    </TaxKeywordTaxHTField>
    <Dokumenttyp xmlns="c2cc121b-92ef-4076-8cf6-24f2a2b48b10">Underlagsrapporter</Dokumenttyp>
    <TaxCatchAll xmlns="35359d16-f7cf-4480-aad9-be1e8fceebb8">
      <Value>1316</Value>
      <Value>14</Value>
      <Value>124</Value>
      <Value>12</Value>
    </TaxCatchAll>
    <STEMForfattare xmlns="c2cc121b-92ef-4076-8cf6-24f2a2b48b10">Maria Stenkvist</STEMForfattare>
    <STEMAmneTaxHTField0 xmlns="c2cc121b-92ef-4076-8cf6-24f2a2b48b1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AEB6CB-AD09-4F36-8073-61D161C60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cc121b-92ef-4076-8cf6-24f2a2b48b10"/>
    <ds:schemaRef ds:uri="35359d16-f7cf-4480-aad9-be1e8fcee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D76366-F21C-4409-B100-8651C5C73B53}">
  <ds:schemaRefs>
    <ds:schemaRef ds:uri="http://purl.org/dc/dcmitype/"/>
    <ds:schemaRef ds:uri="http://purl.org/dc/elements/1.1/"/>
    <ds:schemaRef ds:uri="http://schemas.microsoft.com/office/2006/documentManagement/types"/>
    <ds:schemaRef ds:uri="http://schemas.microsoft.com/office/2006/metadata/properties"/>
    <ds:schemaRef ds:uri="http://www.w3.org/XML/1998/namespace"/>
    <ds:schemaRef ds:uri="http://schemas.microsoft.com/office/infopath/2007/PartnerControls"/>
    <ds:schemaRef ds:uri="http://purl.org/dc/terms/"/>
    <ds:schemaRef ds:uri="http://schemas.openxmlformats.org/package/2006/metadata/core-properties"/>
    <ds:schemaRef ds:uri="35359d16-f7cf-4480-aad9-be1e8fceebb8"/>
    <ds:schemaRef ds:uri="c2cc121b-92ef-4076-8cf6-24f2a2b48b10"/>
  </ds:schemaRefs>
</ds:datastoreItem>
</file>

<file path=customXml/itemProps3.xml><?xml version="1.0" encoding="utf-8"?>
<ds:datastoreItem xmlns:ds="http://schemas.openxmlformats.org/officeDocument/2006/customXml" ds:itemID="{64127146-622C-47CC-8A6D-81A9F96DE4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Kalkylblad</vt:lpstr>
      </vt:variant>
      <vt:variant>
        <vt:i4>2</vt:i4>
      </vt:variant>
    </vt:vector>
  </HeadingPairs>
  <TitlesOfParts>
    <vt:vector size="2" baseType="lpstr">
      <vt:lpstr>Information</vt:lpstr>
      <vt:lpstr>Beviljade tillstånd landbaserad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Tillstånd men ej uppförda</dc:title>
  <dc:creator>Jakobsson Annie</dc:creator>
  <cp:keywords>Vindkraft; tillståndsprocess</cp:keywords>
  <cp:lastModifiedBy>Maria Stenkvist</cp:lastModifiedBy>
  <cp:revision/>
  <dcterms:created xsi:type="dcterms:W3CDTF">2016-04-26T05:57:11Z</dcterms:created>
  <dcterms:modified xsi:type="dcterms:W3CDTF">2018-05-31T09:43:55Z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0x0101005F3B3B166FD6422D88B267134623E61202001E4F3C040207C94CBE883F5834E97206</vt:lpwstr>
  </property>
  <property fmtid="{D5CDD505-2E9C-101B-9397-08002B2CF9AE}" pid="3" name="STEMBeskrivning">
    <vt:lpwstr>Alla parker som har tillstånd men som ej har byggts</vt:lpwstr>
  </property>
  <property fmtid="{D5CDD505-2E9C-101B-9397-08002B2CF9AE}" pid="4" name="Dokumenttyp">
    <vt:lpwstr>Underlagsrapporter</vt:lpwstr>
  </property>
  <property fmtid="{D5CDD505-2E9C-101B-9397-08002B2CF9AE}" pid="5" name="STEMAmne">
    <vt:lpwstr>1316;#tillståndsprocess|c4adf74f-794d-4d90-9da2-2cad9b4da33e;#124;#Vindkraft|4cfec4dc-638c-4dec-b7e9-abedb0f21abe</vt:lpwstr>
  </property>
  <property fmtid="{D5CDD505-2E9C-101B-9397-08002B2CF9AE}" pid="6" name="STEMInformationsklass">
    <vt:lpwstr>12;#Ej sekretess|f6b508c3-2418-4a00-bdce-410e71819f98</vt:lpwstr>
  </property>
  <property fmtid="{D5CDD505-2E9C-101B-9397-08002B2CF9AE}" pid="7" name="STEMSprak">
    <vt:lpwstr>14;#Sv|984ba086-a62a-400a-9716-342255976432</vt:lpwstr>
  </property>
  <property fmtid="{D5CDD505-2E9C-101B-9397-08002B2CF9AE}" pid="8" name="STEMForfattare">
    <vt:lpwstr>Maria Stenkvist</vt:lpwstr>
  </property>
</Properties>
</file>