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ish\Desktop\"/>
    </mc:Choice>
  </mc:AlternateContent>
  <xr:revisionPtr revIDLastSave="0" documentId="8_{E7018949-47AA-4B27-80A0-AF95E1921743}" xr6:coauthVersionLast="44" xr6:coauthVersionMax="44" xr10:uidLastSave="{00000000-0000-0000-0000-000000000000}"/>
  <bookViews>
    <workbookView xWindow="-108" yWindow="-108" windowWidth="23256" windowHeight="12576" xr2:uid="{1504DF94-360E-48EA-9262-6767BC1F3B72}"/>
  </bookViews>
  <sheets>
    <sheet name="Information" sheetId="1" r:id="rId1"/>
    <sheet name="Underlag ej igångsatta2014-2019" sheetId="5" r:id="rId2"/>
  </sheets>
  <definedNames>
    <definedName name="_xlnm._FilterDatabase" localSheetId="1" hidden="1">'Underlag ej igångsatta2014-2019'!$A$1:$AB$134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6" i="5" l="1"/>
  <c r="Q116" i="5"/>
  <c r="P116" i="5"/>
  <c r="S116" i="5" s="1"/>
  <c r="O116" i="5"/>
  <c r="R116" i="5" s="1"/>
  <c r="N116" i="5"/>
  <c r="P115" i="5"/>
  <c r="S115" i="5" s="1"/>
  <c r="O115" i="5"/>
  <c r="R115" i="5" s="1"/>
  <c r="N115" i="5"/>
  <c r="Q115" i="5" s="1"/>
  <c r="S114" i="5"/>
  <c r="P114" i="5"/>
  <c r="O114" i="5"/>
  <c r="R114" i="5" s="1"/>
  <c r="N114" i="5"/>
  <c r="Q114" i="5" s="1"/>
  <c r="R113" i="5"/>
  <c r="Q113" i="5"/>
  <c r="O113" i="5"/>
  <c r="N113" i="5"/>
  <c r="S112" i="5"/>
  <c r="P112" i="5"/>
  <c r="O112" i="5"/>
  <c r="R112" i="5" s="1"/>
  <c r="N112" i="5"/>
  <c r="Q112" i="5" s="1"/>
  <c r="R111" i="5"/>
  <c r="P111" i="5"/>
  <c r="S111" i="5" s="1"/>
  <c r="O111" i="5"/>
  <c r="N111" i="5"/>
  <c r="Q111" i="5" s="1"/>
  <c r="Q110" i="5"/>
  <c r="P110" i="5"/>
  <c r="S110" i="5" s="1"/>
  <c r="O110" i="5"/>
  <c r="R110" i="5" s="1"/>
  <c r="N110" i="5"/>
  <c r="P109" i="5"/>
  <c r="S109" i="5" s="1"/>
  <c r="O109" i="5"/>
  <c r="R109" i="5" s="1"/>
  <c r="N109" i="5"/>
  <c r="Q109" i="5" s="1"/>
  <c r="S108" i="5"/>
  <c r="P108" i="5"/>
  <c r="O108" i="5"/>
  <c r="R108" i="5" s="1"/>
  <c r="N108" i="5"/>
  <c r="Q108" i="5" s="1"/>
  <c r="S107" i="5"/>
  <c r="R107" i="5"/>
  <c r="P107" i="5"/>
  <c r="O107" i="5"/>
  <c r="S106" i="5"/>
  <c r="Q106" i="5"/>
  <c r="P106" i="5"/>
  <c r="O106" i="5"/>
  <c r="R106" i="5" s="1"/>
  <c r="N106" i="5"/>
  <c r="R105" i="5"/>
  <c r="P105" i="5"/>
  <c r="S105" i="5" s="1"/>
  <c r="O105" i="5"/>
  <c r="N105" i="5"/>
  <c r="Q105" i="5" s="1"/>
  <c r="Q104" i="5"/>
  <c r="P104" i="5"/>
  <c r="S104" i="5" s="1"/>
  <c r="O104" i="5"/>
  <c r="R104" i="5" s="1"/>
  <c r="N104" i="5"/>
  <c r="P103" i="5"/>
  <c r="S103" i="5" s="1"/>
  <c r="O103" i="5"/>
  <c r="R103" i="5" s="1"/>
  <c r="N103" i="5"/>
  <c r="Q103" i="5" s="1"/>
  <c r="S102" i="5"/>
  <c r="R102" i="5"/>
  <c r="P102" i="5"/>
  <c r="N102" i="5"/>
  <c r="Q102" i="5" s="1"/>
  <c r="S101" i="5"/>
  <c r="R101" i="5"/>
  <c r="Q101" i="5"/>
  <c r="P101" i="5"/>
  <c r="O101" i="5"/>
  <c r="N101" i="5"/>
  <c r="R100" i="5"/>
  <c r="Q100" i="5"/>
  <c r="P100" i="5"/>
  <c r="S100" i="5" s="1"/>
  <c r="O100" i="5"/>
  <c r="N100" i="5"/>
  <c r="S99" i="5"/>
  <c r="Q99" i="5"/>
  <c r="P99" i="5"/>
  <c r="O99" i="5"/>
  <c r="R99" i="5" s="1"/>
  <c r="N99" i="5"/>
  <c r="R98" i="5"/>
  <c r="P98" i="5"/>
  <c r="S98" i="5" s="1"/>
  <c r="O98" i="5"/>
  <c r="N98" i="5"/>
  <c r="Q98" i="5" s="1"/>
  <c r="Q97" i="5"/>
  <c r="P97" i="5"/>
  <c r="S97" i="5" s="1"/>
  <c r="O97" i="5"/>
  <c r="R97" i="5" s="1"/>
  <c r="N97" i="5"/>
  <c r="R96" i="5"/>
  <c r="P96" i="5"/>
  <c r="S96" i="5" s="1"/>
  <c r="N96" i="5"/>
  <c r="Q96" i="5" s="1"/>
  <c r="S95" i="5"/>
  <c r="R95" i="5"/>
  <c r="Q95" i="5"/>
  <c r="P95" i="5"/>
  <c r="N95" i="5"/>
  <c r="R94" i="5"/>
  <c r="Q94" i="5"/>
  <c r="P94" i="5"/>
  <c r="S94" i="5" s="1"/>
  <c r="O94" i="5"/>
  <c r="N94" i="5"/>
  <c r="S93" i="5"/>
  <c r="R93" i="5"/>
  <c r="P93" i="5"/>
  <c r="O93" i="5"/>
  <c r="N93" i="5"/>
  <c r="R92" i="5"/>
  <c r="Q92" i="5"/>
  <c r="P92" i="5"/>
  <c r="S92" i="5" s="1"/>
  <c r="N92" i="5"/>
  <c r="S91" i="5"/>
  <c r="P91" i="5"/>
  <c r="O91" i="5"/>
  <c r="R91" i="5" s="1"/>
  <c r="N91" i="5"/>
  <c r="Q91" i="5" s="1"/>
  <c r="S90" i="5"/>
  <c r="R90" i="5"/>
  <c r="P90" i="5"/>
  <c r="O90" i="5"/>
  <c r="N90" i="5"/>
  <c r="Q90" i="5" s="1"/>
  <c r="S89" i="5"/>
  <c r="R89" i="5"/>
  <c r="Q89" i="5"/>
  <c r="P89" i="5"/>
  <c r="O89" i="5"/>
  <c r="N89" i="5"/>
  <c r="R88" i="5"/>
  <c r="Q88" i="5"/>
  <c r="P88" i="5"/>
  <c r="S88" i="5" s="1"/>
  <c r="O88" i="5"/>
  <c r="N88" i="5"/>
  <c r="S87" i="5"/>
  <c r="Q87" i="5"/>
  <c r="P87" i="5"/>
  <c r="O87" i="5"/>
  <c r="R87" i="5" s="1"/>
  <c r="N87" i="5"/>
  <c r="R86" i="5"/>
  <c r="P86" i="5"/>
  <c r="S86" i="5" s="1"/>
  <c r="O86" i="5"/>
  <c r="N86" i="5"/>
  <c r="Q86" i="5" s="1"/>
  <c r="Q85" i="5"/>
  <c r="P85" i="5"/>
  <c r="S85" i="5" s="1"/>
  <c r="O85" i="5"/>
  <c r="R85" i="5" s="1"/>
  <c r="N85" i="5"/>
  <c r="Q83" i="5"/>
  <c r="P83" i="5"/>
  <c r="S83" i="5" s="1"/>
  <c r="O83" i="5"/>
  <c r="R83" i="5" s="1"/>
  <c r="N83" i="5"/>
  <c r="P82" i="5"/>
  <c r="S82" i="5" s="1"/>
  <c r="O82" i="5"/>
  <c r="R82" i="5" s="1"/>
  <c r="N82" i="5"/>
  <c r="Q82" i="5" s="1"/>
  <c r="S81" i="5"/>
  <c r="P81" i="5"/>
  <c r="O81" i="5"/>
  <c r="R81" i="5" s="1"/>
  <c r="N81" i="5"/>
  <c r="Q81" i="5" s="1"/>
  <c r="S80" i="5"/>
  <c r="R80" i="5"/>
  <c r="P80" i="5"/>
  <c r="O80" i="5"/>
  <c r="N80" i="5"/>
  <c r="Q80" i="5" s="1"/>
  <c r="S79" i="5"/>
  <c r="R79" i="5"/>
  <c r="Q79" i="5"/>
  <c r="P79" i="5"/>
  <c r="O79" i="5"/>
  <c r="N79" i="5"/>
  <c r="R78" i="5"/>
  <c r="Q78" i="5"/>
  <c r="P78" i="5"/>
  <c r="S78" i="5" s="1"/>
  <c r="O78" i="5"/>
  <c r="N78" i="5"/>
  <c r="S77" i="5"/>
  <c r="Q77" i="5"/>
  <c r="P77" i="5"/>
  <c r="O77" i="5"/>
  <c r="R77" i="5" s="1"/>
  <c r="N77" i="5"/>
  <c r="R76" i="5"/>
  <c r="P76" i="5"/>
  <c r="S76" i="5" s="1"/>
  <c r="O76" i="5"/>
  <c r="N76" i="5"/>
  <c r="Q76" i="5" s="1"/>
  <c r="P75" i="5"/>
  <c r="S75" i="5" s="1"/>
  <c r="O75" i="5"/>
  <c r="R75" i="5" s="1"/>
  <c r="N75" i="5"/>
  <c r="S74" i="5"/>
  <c r="P74" i="5"/>
  <c r="O74" i="5"/>
  <c r="R74" i="5" s="1"/>
  <c r="N74" i="5"/>
  <c r="Q74" i="5" s="1"/>
  <c r="S73" i="5"/>
  <c r="R73" i="5"/>
  <c r="P73" i="5"/>
  <c r="O73" i="5"/>
  <c r="N73" i="5"/>
  <c r="Q73" i="5" s="1"/>
  <c r="S72" i="5"/>
  <c r="R72" i="5"/>
  <c r="Q72" i="5"/>
  <c r="P72" i="5"/>
  <c r="O72" i="5"/>
  <c r="N72" i="5"/>
  <c r="R71" i="5"/>
  <c r="Q71" i="5"/>
  <c r="P71" i="5"/>
  <c r="S71" i="5" s="1"/>
  <c r="O71" i="5"/>
  <c r="N71" i="5"/>
  <c r="S70" i="5"/>
  <c r="Q70" i="5"/>
  <c r="P70" i="5"/>
  <c r="O70" i="5"/>
  <c r="R70" i="5" s="1"/>
  <c r="N70" i="5"/>
  <c r="R69" i="5"/>
  <c r="P69" i="5"/>
  <c r="S69" i="5" s="1"/>
  <c r="O69" i="5"/>
  <c r="N69" i="5"/>
  <c r="Q69" i="5" s="1"/>
  <c r="Q68" i="5"/>
  <c r="P68" i="5"/>
  <c r="S68" i="5" s="1"/>
  <c r="O68" i="5"/>
  <c r="R68" i="5" s="1"/>
  <c r="N68" i="5"/>
  <c r="S67" i="5"/>
  <c r="P67" i="5"/>
  <c r="O67" i="5"/>
  <c r="R67" i="5" s="1"/>
  <c r="N67" i="5"/>
  <c r="S66" i="5"/>
  <c r="R66" i="5"/>
  <c r="N66" i="5"/>
  <c r="Q66" i="5" s="1"/>
  <c r="S65" i="5"/>
  <c r="Q65" i="5"/>
  <c r="P65" i="5"/>
  <c r="O65" i="5"/>
  <c r="R65" i="5" s="1"/>
  <c r="N65" i="5"/>
  <c r="R64" i="5"/>
  <c r="P64" i="5"/>
  <c r="S64" i="5" s="1"/>
  <c r="O64" i="5"/>
  <c r="N64" i="5"/>
  <c r="Q64" i="5" s="1"/>
  <c r="Q63" i="5"/>
  <c r="P63" i="5"/>
  <c r="S63" i="5" s="1"/>
  <c r="O63" i="5"/>
  <c r="R63" i="5" s="1"/>
  <c r="N63" i="5"/>
  <c r="S62" i="5"/>
  <c r="P62" i="5"/>
  <c r="O62" i="5"/>
  <c r="R62" i="5" s="1"/>
  <c r="N62" i="5"/>
  <c r="S61" i="5"/>
  <c r="R61" i="5"/>
  <c r="P61" i="5"/>
  <c r="O61" i="5"/>
  <c r="N61" i="5"/>
  <c r="Q61" i="5" s="1"/>
  <c r="S60" i="5"/>
  <c r="R60" i="5"/>
  <c r="Q60" i="5"/>
  <c r="P60" i="5"/>
  <c r="O60" i="5"/>
  <c r="N60" i="5"/>
  <c r="R59" i="5"/>
  <c r="Q59" i="5"/>
  <c r="P59" i="5"/>
  <c r="S59" i="5" s="1"/>
  <c r="O59" i="5"/>
  <c r="N59" i="5"/>
  <c r="S58" i="5"/>
  <c r="Q58" i="5"/>
  <c r="P58" i="5"/>
  <c r="O58" i="5"/>
  <c r="R58" i="5" s="1"/>
  <c r="N58" i="5"/>
  <c r="R57" i="5"/>
  <c r="P57" i="5"/>
  <c r="S57" i="5" s="1"/>
  <c r="O57" i="5"/>
  <c r="N57" i="5"/>
  <c r="Q57" i="5" s="1"/>
  <c r="Q56" i="5"/>
  <c r="P56" i="5"/>
  <c r="S56" i="5" s="1"/>
  <c r="O56" i="5"/>
  <c r="R56" i="5" s="1"/>
  <c r="N56" i="5"/>
  <c r="P55" i="5"/>
  <c r="S55" i="5" s="1"/>
  <c r="O55" i="5"/>
  <c r="R55" i="5" s="1"/>
  <c r="N55" i="5"/>
  <c r="Q55" i="5" s="1"/>
  <c r="S54" i="5"/>
  <c r="P54" i="5"/>
  <c r="O54" i="5"/>
  <c r="R54" i="5" s="1"/>
  <c r="N54" i="5"/>
  <c r="Q54" i="5" s="1"/>
  <c r="S53" i="5"/>
  <c r="R53" i="5"/>
  <c r="P53" i="5"/>
  <c r="O53" i="5"/>
  <c r="N53" i="5"/>
  <c r="Q53" i="5" s="1"/>
  <c r="S52" i="5"/>
  <c r="R52" i="5"/>
  <c r="Q52" i="5"/>
  <c r="P52" i="5"/>
  <c r="O52" i="5"/>
  <c r="N52" i="5"/>
  <c r="R51" i="5"/>
  <c r="Q51" i="5"/>
  <c r="P51" i="5"/>
  <c r="S51" i="5" s="1"/>
  <c r="O51" i="5"/>
  <c r="N51" i="5"/>
  <c r="S50" i="5"/>
  <c r="Q50" i="5"/>
  <c r="P50" i="5"/>
  <c r="O50" i="5"/>
  <c r="R50" i="5" s="1"/>
  <c r="N50" i="5"/>
  <c r="R49" i="5"/>
  <c r="P49" i="5"/>
  <c r="S49" i="5" s="1"/>
  <c r="O49" i="5"/>
  <c r="N49" i="5"/>
  <c r="Q49" i="5" s="1"/>
  <c r="Q48" i="5"/>
  <c r="P48" i="5"/>
  <c r="S48" i="5" s="1"/>
  <c r="O48" i="5"/>
  <c r="R48" i="5" s="1"/>
  <c r="N48" i="5"/>
  <c r="N47" i="5"/>
  <c r="N46" i="5"/>
  <c r="R45" i="5"/>
  <c r="Q45" i="5"/>
  <c r="P45" i="5"/>
  <c r="S45" i="5" s="1"/>
  <c r="O45" i="5"/>
  <c r="N45" i="5"/>
  <c r="S44" i="5"/>
  <c r="Q44" i="5"/>
  <c r="P44" i="5"/>
  <c r="O44" i="5"/>
  <c r="R44" i="5" s="1"/>
  <c r="N44" i="5"/>
  <c r="R43" i="5"/>
  <c r="P43" i="5"/>
  <c r="S43" i="5" s="1"/>
  <c r="O43" i="5"/>
  <c r="N43" i="5"/>
  <c r="Q43" i="5" s="1"/>
  <c r="Q42" i="5"/>
  <c r="P42" i="5"/>
  <c r="S42" i="5" s="1"/>
  <c r="O42" i="5"/>
  <c r="R42" i="5" s="1"/>
  <c r="N42" i="5"/>
  <c r="P41" i="5"/>
  <c r="S41" i="5" s="1"/>
  <c r="O41" i="5"/>
  <c r="R41" i="5" s="1"/>
  <c r="N41" i="5"/>
  <c r="Q41" i="5" s="1"/>
  <c r="S39" i="5"/>
  <c r="P39" i="5"/>
  <c r="O39" i="5"/>
  <c r="R39" i="5" s="1"/>
  <c r="N39" i="5"/>
  <c r="Q39" i="5" s="1"/>
  <c r="S38" i="5"/>
  <c r="R38" i="5"/>
  <c r="P38" i="5"/>
  <c r="O38" i="5"/>
  <c r="N38" i="5"/>
  <c r="Q38" i="5" s="1"/>
  <c r="S37" i="5"/>
  <c r="R37" i="5"/>
  <c r="Q37" i="5"/>
  <c r="P37" i="5"/>
  <c r="O37" i="5"/>
  <c r="N37" i="5"/>
  <c r="R36" i="5"/>
  <c r="Q36" i="5"/>
  <c r="P36" i="5"/>
  <c r="S36" i="5" s="1"/>
  <c r="O36" i="5"/>
  <c r="N36" i="5"/>
  <c r="Q35" i="5"/>
  <c r="P35" i="5"/>
  <c r="S35" i="5" s="1"/>
  <c r="O35" i="5"/>
  <c r="R35" i="5" s="1"/>
  <c r="N35" i="5"/>
  <c r="P32" i="5"/>
  <c r="S32" i="5" s="1"/>
  <c r="O32" i="5"/>
  <c r="R32" i="5" s="1"/>
  <c r="N32" i="5"/>
  <c r="Q32" i="5" s="1"/>
  <c r="P31" i="5"/>
  <c r="S31" i="5" s="1"/>
  <c r="O31" i="5"/>
  <c r="R31" i="5" s="1"/>
  <c r="N31" i="5"/>
  <c r="Q31" i="5" s="1"/>
  <c r="P30" i="5"/>
  <c r="S30" i="5" s="1"/>
  <c r="O30" i="5"/>
  <c r="R30" i="5" s="1"/>
  <c r="N30" i="5"/>
  <c r="Q30" i="5" s="1"/>
  <c r="S29" i="5"/>
  <c r="P29" i="5"/>
  <c r="O29" i="5"/>
  <c r="R29" i="5" s="1"/>
  <c r="N29" i="5"/>
  <c r="Q29" i="5" s="1"/>
  <c r="S28" i="5"/>
  <c r="R28" i="5"/>
  <c r="P28" i="5"/>
  <c r="O28" i="5"/>
  <c r="N28" i="5"/>
  <c r="Q28" i="5" s="1"/>
  <c r="S27" i="5"/>
  <c r="R27" i="5"/>
  <c r="Q27" i="5"/>
  <c r="P27" i="5"/>
  <c r="O27" i="5"/>
  <c r="N27" i="5"/>
  <c r="R26" i="5"/>
  <c r="Q26" i="5"/>
  <c r="P26" i="5"/>
  <c r="S26" i="5" s="1"/>
  <c r="O26" i="5"/>
  <c r="N26" i="5"/>
  <c r="Q25" i="5"/>
  <c r="P25" i="5"/>
  <c r="S25" i="5" s="1"/>
  <c r="O25" i="5"/>
  <c r="R25" i="5" s="1"/>
  <c r="N25" i="5"/>
  <c r="P24" i="5"/>
  <c r="S24" i="5" s="1"/>
  <c r="O24" i="5"/>
  <c r="R24" i="5" s="1"/>
  <c r="N24" i="5"/>
  <c r="Q24" i="5" s="1"/>
  <c r="P23" i="5"/>
  <c r="S23" i="5" s="1"/>
  <c r="O23" i="5"/>
  <c r="R23" i="5" s="1"/>
  <c r="N23" i="5"/>
  <c r="Q23" i="5" s="1"/>
  <c r="P22" i="5"/>
  <c r="S22" i="5" s="1"/>
  <c r="O22" i="5"/>
  <c r="R22" i="5" s="1"/>
  <c r="N22" i="5"/>
  <c r="Q22" i="5" s="1"/>
  <c r="S21" i="5"/>
  <c r="P21" i="5"/>
  <c r="O21" i="5"/>
  <c r="R21" i="5" s="1"/>
  <c r="N21" i="5"/>
  <c r="Q21" i="5" s="1"/>
  <c r="R20" i="5"/>
  <c r="Q20" i="5"/>
  <c r="O20" i="5"/>
  <c r="N20" i="5"/>
  <c r="Q19" i="5"/>
  <c r="P19" i="5"/>
  <c r="S19" i="5" s="1"/>
  <c r="O19" i="5"/>
  <c r="R19" i="5" s="1"/>
  <c r="N19" i="5"/>
  <c r="P18" i="5"/>
  <c r="S18" i="5" s="1"/>
  <c r="O18" i="5"/>
  <c r="R18" i="5" s="1"/>
  <c r="N18" i="5"/>
  <c r="Q18" i="5" s="1"/>
  <c r="P17" i="5"/>
  <c r="S17" i="5" s="1"/>
  <c r="O17" i="5"/>
  <c r="R17" i="5" s="1"/>
  <c r="N17" i="5"/>
  <c r="Q17" i="5" s="1"/>
  <c r="P16" i="5"/>
  <c r="S16" i="5" s="1"/>
  <c r="O16" i="5"/>
  <c r="R16" i="5" s="1"/>
  <c r="N16" i="5"/>
  <c r="Q16" i="5" s="1"/>
  <c r="R15" i="5"/>
  <c r="Q15" i="5"/>
  <c r="O15" i="5"/>
  <c r="N15" i="5"/>
  <c r="R14" i="5"/>
  <c r="Q14" i="5"/>
  <c r="P14" i="5"/>
  <c r="S14" i="5" s="1"/>
  <c r="O14" i="5"/>
  <c r="N14" i="5"/>
  <c r="Q13" i="5"/>
  <c r="P13" i="5"/>
  <c r="S13" i="5" s="1"/>
  <c r="O13" i="5"/>
  <c r="R13" i="5" s="1"/>
  <c r="N13" i="5"/>
  <c r="S12" i="5"/>
  <c r="R12" i="5"/>
  <c r="Q12" i="5"/>
  <c r="O12" i="5"/>
  <c r="N12" i="5"/>
  <c r="P11" i="5"/>
  <c r="S11" i="5" s="1"/>
  <c r="O11" i="5"/>
  <c r="R11" i="5" s="1"/>
  <c r="N11" i="5"/>
  <c r="Q11" i="5" s="1"/>
  <c r="P9" i="5"/>
  <c r="S9" i="5" s="1"/>
  <c r="O9" i="5"/>
  <c r="R9" i="5" s="1"/>
  <c r="N9" i="5"/>
  <c r="Q9" i="5" s="1"/>
  <c r="S8" i="5"/>
  <c r="P8" i="5"/>
  <c r="O8" i="5"/>
  <c r="R8" i="5" s="1"/>
  <c r="N8" i="5"/>
  <c r="Q8" i="5" s="1"/>
  <c r="S7" i="5"/>
  <c r="Q7" i="5"/>
  <c r="P7" i="5"/>
  <c r="O7" i="5"/>
  <c r="N7" i="5"/>
  <c r="S6" i="5"/>
  <c r="R6" i="5"/>
  <c r="P6" i="5"/>
  <c r="O6" i="5"/>
  <c r="N6" i="5"/>
  <c r="R5" i="5"/>
  <c r="P5" i="5"/>
  <c r="S5" i="5" s="1"/>
  <c r="O5" i="5"/>
  <c r="N5" i="5"/>
  <c r="S4" i="5"/>
  <c r="P4" i="5"/>
  <c r="O4" i="5"/>
  <c r="R4" i="5" s="1"/>
  <c r="N4" i="5"/>
  <c r="S3" i="5"/>
  <c r="R3" i="5"/>
  <c r="P3" i="5"/>
  <c r="O3" i="5"/>
  <c r="N3" i="5"/>
  <c r="Q3" i="5" s="1"/>
  <c r="S2" i="5"/>
  <c r="R2" i="5"/>
  <c r="Q2" i="5"/>
  <c r="P2" i="5"/>
  <c r="O2" i="5"/>
  <c r="N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tc={1D41B49E-C211-4049-81A5-2FA4DF5F1506}</author>
    <author>tc={5AFAEA84-869E-48A4-B0AD-B248A160A0F6}</author>
    <author>tc={9831D5DB-75CB-4534-9E09-FE8031365478}</author>
    <author>tc={9550BB26-7F93-4C8C-AD8B-432CEADE9615}</author>
    <author>tc={0D087849-FE81-4055-8BE9-F7E353F6D771}</author>
    <author>tc={29D78AAD-33AA-4DAF-9F58-94843A91EA99}</author>
    <author>tc={CA46D7B4-A8B9-45A2-9102-CE3CA575A3CC}</author>
    <author>tc={4DCF5BCD-BF6E-4679-951F-E12CE6CA2AE8}</author>
    <author>tc={EE7E443B-FCAF-4EC5-8795-8A90B6C8F453}</author>
    <author>tc={1A7CD2F3-D44D-4A08-B4D1-D8157A291324}</author>
    <author>tc={2BC3B3F1-9662-445F-A481-D61A946399F2}</author>
    <author>tc={A950AA81-74A3-4F4B-9216-924E43A7EEB7}</author>
  </authors>
  <commentList>
    <comment ref="K123" authorId="0" shapeId="0" xr:uid="{1D41B49E-C211-4049-81A5-2FA4DF5F1506}">
      <text>
        <t>[Trådad kommentar]
I din version av Excel kan du läsa den här trådade kommentaren, men eventuella ändringar i den tas bort om filen öppnas i en senare version av Excel. Läs mer: https://go.microsoft.com/fwlink/?linkid=870924
Kommentar:
    Ursprungligt datum för beslut var 2012-10-02. Initialt 7 års igångsättningstid. Bolaget ansökte 2018 om förlängd igångsättning m 3 år, 2019 godkändes det.</t>
      </text>
    </comment>
    <comment ref="M123" authorId="1" shapeId="0" xr:uid="{5AFAEA84-869E-48A4-B0AD-B248A160A0F6}">
      <text>
        <t>[Trådad kommentar]
I din version av Excel kan du läsa den här trådade kommentaren, men eventuella ändringar i den tas bort om filen öppnas i en senare version av Excel. Läs mer: https://go.microsoft.com/fwlink/?linkid=870924
Kommentar:
    Initialt 7 år. Bolaget ansökte 2018 om förlängd igångsättning m 3 år, 2019 godkändes det.</t>
      </text>
    </comment>
    <comment ref="M124" authorId="2" shapeId="0" xr:uid="{9831D5DB-75CB-4534-9E09-FE8031365478}">
      <text>
        <t>[Trådad kommentar]
I din version av Excel kan du läsa den här trådade kommentaren, men eventuella ändringar i den tas bort om filen öppnas i en senare version av Excel. Läs mer: https://go.microsoft.com/fwlink/?linkid=870924
Kommentar:
    Initialt 7 år. Bolaget ansökte 2018 om förlängd igångsättning m 2 år, 2019 godkändes det.</t>
      </text>
    </comment>
    <comment ref="M125" authorId="3" shapeId="0" xr:uid="{9550BB26-7F93-4C8C-AD8B-432CEADE9615}">
      <text>
        <t>[Trådad kommentar]
I din version av Excel kan du läsa den här trådade kommentaren, men eventuella ändringar i den tas bort om filen öppnas i en senare version av Excel. Läs mer: https://go.microsoft.com/fwlink/?linkid=870924
Kommentar:
    Initialt 7 år. Bolaget ansökte 2018 om förlängd igångsättning m 2 år, 2019 godkändes det.</t>
      </text>
    </comment>
    <comment ref="K126" authorId="4" shapeId="0" xr:uid="{0D087849-FE81-4055-8BE9-F7E353F6D771}">
      <text>
        <t>[Trådad kommentar]
I din version av Excel kan du läsa den här trådade kommentaren, men eventuella ändringar i den tas bort om filen öppnas i en senare version av Excel. Läs mer: https://go.microsoft.com/fwlink/?linkid=870924
Kommentar:
    Första beslutsdatum 2015-06-27.</t>
      </text>
    </comment>
    <comment ref="K127" authorId="5" shapeId="0" xr:uid="{29D78AAD-33AA-4DAF-9F58-94843A91EA99}">
      <text>
        <t>[Trådad kommentar]
I din version av Excel kan du läsa den här trådade kommentaren, men eventuella ändringar i den tas bort om filen öppnas i en senare version av Excel. Läs mer: https://go.microsoft.com/fwlink/?linkid=870924
Kommentar:
    Första beslutsdatum 2012-12-10.</t>
      </text>
    </comment>
    <comment ref="K128" authorId="6" shapeId="0" xr:uid="{CA46D7B4-A8B9-45A2-9102-CE3CA575A3CC}">
      <text>
        <t>[Trådad kommentar]
I din version av Excel kan du läsa den här trådade kommentaren, men eventuella ändringar i den tas bort om filen öppnas i en senare version av Excel. Läs mer: https://go.microsoft.com/fwlink/?linkid=870924
Kommentar:
    Första beslutsdatum 2014-04-03.</t>
      </text>
    </comment>
    <comment ref="K129" authorId="7" shapeId="0" xr:uid="{4DCF5BCD-BF6E-4679-951F-E12CE6CA2AE8}">
      <text>
        <t>[Trådad kommentar]
I din version av Excel kan du läsa den här trådade kommentaren, men eventuella ändringar i den tas bort om filen öppnas i en senare version av Excel. Läs mer: https://go.microsoft.com/fwlink/?linkid=870924
Kommentar:
    Första beslutsdatum var 2015-03-16.</t>
      </text>
    </comment>
    <comment ref="K130" authorId="8" shapeId="0" xr:uid="{EE7E443B-FCAF-4EC5-8795-8A90B6C8F453}">
      <text>
        <t>[Trådad kommentar]
I din version av Excel kan du läsa den här trådade kommentaren, men eventuella ändringar i den tas bort om filen öppnas i en senare version av Excel. Läs mer: https://go.microsoft.com/fwlink/?linkid=870924
Kommentar:
    Första beslutsdatum 2014-12-04.</t>
      </text>
    </comment>
    <comment ref="K131" authorId="9" shapeId="0" xr:uid="{1A7CD2F3-D44D-4A08-B4D1-D8157A291324}">
      <text>
        <t>[Trådad kommentar]
I din version av Excel kan du läsa den här trådade kommentaren, men eventuella ändringar i den tas bort om filen öppnas i en senare version av Excel. Läs mer: https://go.microsoft.com/fwlink/?linkid=870924
Kommentar:
    Första beslutsdatum 2015-02-11.</t>
      </text>
    </comment>
    <comment ref="K132" authorId="10" shapeId="0" xr:uid="{2BC3B3F1-9662-445F-A481-D61A946399F2}">
      <text>
        <t>[Trådad kommentar]
I din version av Excel kan du läsa den här trådade kommentaren, men eventuella ändringar i den tas bort om filen öppnas i en senare version av Excel. Läs mer: https://go.microsoft.com/fwlink/?linkid=870924
Kommentar:
    Första beslutsdatum 2013-01-17.</t>
      </text>
    </comment>
    <comment ref="K133" authorId="11" shapeId="0" xr:uid="{A950AA81-74A3-4F4B-9216-924E43A7EEB7}">
      <text>
        <t>[Trådad kommentar]
I din version av Excel kan du läsa den här trådade kommentaren, men eventuella ändringar i den tas bort om filen öppnas i en senare version av Excel. Läs mer: https://go.microsoft.com/fwlink/?linkid=870924
Kommentar:
    Första beslutsdatum 2014-04-03.</t>
      </text>
    </comment>
  </commentList>
</comments>
</file>

<file path=xl/sharedStrings.xml><?xml version="1.0" encoding="utf-8"?>
<sst xmlns="http://schemas.openxmlformats.org/spreadsheetml/2006/main" count="622" uniqueCount="347">
  <si>
    <t>Datum: 2020-09-03 (Energimyndigheten)</t>
  </si>
  <si>
    <t xml:space="preserve"> </t>
  </si>
  <si>
    <t>Listan omfattar beviljade tillstånd  för land- och havsbaserad vindkraft som vunnit laga kraft men som ännu inte har tagits i anspråk.</t>
  </si>
  <si>
    <t>Koordinaterna är hämtade från Vindbrukskollen och från uppgifter i tillståndsbeslut/från verksamhetsutövare och och ger en indikation om var parken ligger. Det kan vara så att ett projekt sträcker sig över flera kommuner eller län trots att endast en kommun/ett län står omnämnd i Excel-filen.</t>
  </si>
  <si>
    <t>Uppdaterad</t>
  </si>
  <si>
    <t>Län</t>
  </si>
  <si>
    <t>Kommun</t>
  </si>
  <si>
    <t>Elnätsområde</t>
  </si>
  <si>
    <t>Namn på park</t>
  </si>
  <si>
    <t>N</t>
  </si>
  <si>
    <t>E</t>
  </si>
  <si>
    <t>Projektägare</t>
  </si>
  <si>
    <t>Antal verk</t>
  </si>
  <si>
    <t>Max totalhöjd (m)</t>
  </si>
  <si>
    <t>Datum för beslut</t>
  </si>
  <si>
    <t>Tillståndets giltlighet</t>
  </si>
  <si>
    <t>Igångsättningstid</t>
  </si>
  <si>
    <t>Beslut</t>
  </si>
  <si>
    <t>Anpråk/igångsättning</t>
  </si>
  <si>
    <t>Giltighet</t>
  </si>
  <si>
    <t>Säkerthet för återställandeåtgärder /vkv</t>
  </si>
  <si>
    <t>Dalarna</t>
  </si>
  <si>
    <t>Avesta</t>
  </si>
  <si>
    <t>Skallberget/utterberget</t>
  </si>
  <si>
    <t>E.ON Vind Sverige AB</t>
  </si>
  <si>
    <t>Malung/Sälen/Torsby</t>
  </si>
  <si>
    <t>Stöllsäterberget</t>
  </si>
  <si>
    <t>WPD Scandinavia AB</t>
  </si>
  <si>
    <t>Hedemora</t>
  </si>
  <si>
    <t>Tjärnäs</t>
  </si>
  <si>
    <t>Riskebo</t>
  </si>
  <si>
    <t>Dala Vind AB</t>
  </si>
  <si>
    <t>Malugn/Sälen</t>
  </si>
  <si>
    <t>Fageråsen</t>
  </si>
  <si>
    <t>Smedjebacken</t>
  </si>
  <si>
    <t>Älgkullen</t>
  </si>
  <si>
    <t>Stena Renewable Energy AB</t>
  </si>
  <si>
    <t>i.u.</t>
  </si>
  <si>
    <t>Gävleborg</t>
  </si>
  <si>
    <t>Gävle</t>
  </si>
  <si>
    <t>Kvissjaberget</t>
  </si>
  <si>
    <t xml:space="preserve">WPD Scandinavia </t>
  </si>
  <si>
    <t>Ljusdal</t>
  </si>
  <si>
    <t>Tandsjö</t>
  </si>
  <si>
    <t>Riberget</t>
  </si>
  <si>
    <t>Nordex Sverige AB</t>
  </si>
  <si>
    <t>300000 kr /400 000 kr</t>
  </si>
  <si>
    <t>Söderhamn</t>
  </si>
  <si>
    <t>Storgrundet (Havsbaserat)</t>
  </si>
  <si>
    <t>WPD</t>
  </si>
  <si>
    <t>Halland</t>
  </si>
  <si>
    <t>Falkenberg</t>
  </si>
  <si>
    <t>Björnåsen</t>
  </si>
  <si>
    <t>European Wind farms</t>
  </si>
  <si>
    <t>Björnåsen 2</t>
  </si>
  <si>
    <t>Halmstad</t>
  </si>
  <si>
    <t>Statkraft Södra Vindkraft AB</t>
  </si>
  <si>
    <t>Hylte/Ljungby/Halmstad</t>
  </si>
  <si>
    <t>Treriksröset</t>
  </si>
  <si>
    <t>Arise Windpower AB</t>
  </si>
  <si>
    <t>Kattegatt Offshore</t>
  </si>
  <si>
    <t>Favonius AB</t>
  </si>
  <si>
    <t>Jämtland</t>
  </si>
  <si>
    <t>Ragunda/Strömsund</t>
  </si>
  <si>
    <t>Bodhögarna</t>
  </si>
  <si>
    <t>Statkraft SCA Vind AB</t>
  </si>
  <si>
    <t>Krokums kommun</t>
  </si>
  <si>
    <t>Tornäs</t>
  </si>
  <si>
    <t>TG1 Kraft AB</t>
  </si>
  <si>
    <t>Härjedalens kommun</t>
  </si>
  <si>
    <t>Åndberget</t>
  </si>
  <si>
    <t>Rabbalshede Kraft AB</t>
  </si>
  <si>
    <t>Skaftåsen</t>
  </si>
  <si>
    <t>Bräcke kommun</t>
  </si>
  <si>
    <t>Fasikan</t>
  </si>
  <si>
    <t>Strömsund/Östersund</t>
  </si>
  <si>
    <t>Sikåskälen/Ollebacken</t>
  </si>
  <si>
    <t>SWS Wind AB</t>
  </si>
  <si>
    <t>Ragunda/Sollefteå</t>
  </si>
  <si>
    <t>Storbrännkullen</t>
  </si>
  <si>
    <t>Väktaren Vind AB</t>
  </si>
  <si>
    <t>300 000 kr/400 000 kr</t>
  </si>
  <si>
    <t>Sandtjärnberget</t>
  </si>
  <si>
    <t>Nordisk Vindkraft</t>
  </si>
  <si>
    <t>309 000 kr/400 000 kr</t>
  </si>
  <si>
    <t>Ängersjökölen</t>
  </si>
  <si>
    <t>Ängesjökölen vindkraft</t>
  </si>
  <si>
    <t>360 000 kr/ 400 000 kr</t>
  </si>
  <si>
    <t>Jönköping</t>
  </si>
  <si>
    <t>Lyckås</t>
  </si>
  <si>
    <t>Habo</t>
  </si>
  <si>
    <t>Hornamossen</t>
  </si>
  <si>
    <t>OX2</t>
  </si>
  <si>
    <t>Vetlanda</t>
  </si>
  <si>
    <t>Slageryd</t>
  </si>
  <si>
    <t>POG International AB</t>
  </si>
  <si>
    <t>Aneby</t>
  </si>
  <si>
    <t>Älgön/Boda/Gullhult/Kransås</t>
  </si>
  <si>
    <t>VindIn AB</t>
  </si>
  <si>
    <t>Aneby och Jönköping</t>
  </si>
  <si>
    <t>Haddarp/Holkenstorp/Knohult m.fl.</t>
  </si>
  <si>
    <t>Nässjö</t>
  </si>
  <si>
    <t>Almesåkra/Almesåkra-Packebo</t>
  </si>
  <si>
    <t>Vetlanda/Eksjö</t>
  </si>
  <si>
    <t>Lockarp</t>
  </si>
  <si>
    <t>Svenska Vindbolageet</t>
  </si>
  <si>
    <t>Jönköping/Aneby</t>
  </si>
  <si>
    <t>Västra haurida</t>
  </si>
  <si>
    <t>Kalmar</t>
  </si>
  <si>
    <t>RM Wind AB</t>
  </si>
  <si>
    <t>Mönsterås</t>
  </si>
  <si>
    <t>Åby-Alebo</t>
  </si>
  <si>
    <t>750 000 kr/1 200 000 kr</t>
  </si>
  <si>
    <t>Bockekulla/Vindpark Ljungbyholm</t>
  </si>
  <si>
    <t>Engie</t>
  </si>
  <si>
    <t>Kronobergs län</t>
  </si>
  <si>
    <t>Alvesta</t>
  </si>
  <si>
    <t>Äspetuna 1:2 mfl</t>
  </si>
  <si>
    <t>Blädingeås 2:3</t>
  </si>
  <si>
    <t>Statkraft Södra Vindkraft AB, Triventus AB</t>
  </si>
  <si>
    <t>Uppvidinge</t>
  </si>
  <si>
    <t>Tvinnesheda-Badeboda</t>
  </si>
  <si>
    <t>Växjö</t>
  </si>
  <si>
    <t>Furuby 1:13</t>
  </si>
  <si>
    <t>Furukraft AB</t>
  </si>
  <si>
    <t>Ljungby</t>
  </si>
  <si>
    <t>Boda 1:26 mfl</t>
  </si>
  <si>
    <t>Rosenholm 1:2 mfl</t>
  </si>
  <si>
    <t>Horshaga (Boestad 1:1 mfl)</t>
  </si>
  <si>
    <t>Målajord</t>
  </si>
  <si>
    <t>Mångkraft</t>
  </si>
  <si>
    <t>Lyngsåsa 1:2 m.fl.</t>
  </si>
  <si>
    <t>Lyngåsa Kraft AB</t>
  </si>
  <si>
    <t>Norrbotten</t>
  </si>
  <si>
    <t>Piteå</t>
  </si>
  <si>
    <t>Markbygden, etapp 1</t>
  </si>
  <si>
    <t>Markbygden Vind AB</t>
  </si>
  <si>
    <t>Markbygden, etapp 2</t>
  </si>
  <si>
    <t>Markbygden etapp 3</t>
  </si>
  <si>
    <t>Skåne</t>
  </si>
  <si>
    <t>Eslöv</t>
  </si>
  <si>
    <t>Örtofta 4:4 mfl</t>
  </si>
  <si>
    <t>Privatperson</t>
  </si>
  <si>
    <t>Ystad</t>
  </si>
  <si>
    <t>Örum 33:2</t>
  </si>
  <si>
    <t>Slitevind AB</t>
  </si>
  <si>
    <t>Södermanland</t>
  </si>
  <si>
    <t>Eskilstuna</t>
  </si>
  <si>
    <t>Duvhällen</t>
  </si>
  <si>
    <t>Duvhällen Vindpark AB</t>
  </si>
  <si>
    <t>Värmland</t>
  </si>
  <si>
    <t>Kristinehamn</t>
  </si>
  <si>
    <t>Ölme</t>
  </si>
  <si>
    <t>Eolus Vind</t>
  </si>
  <si>
    <t>Säffle</t>
  </si>
  <si>
    <t>Sjönnebol</t>
  </si>
  <si>
    <t>HS Kraft</t>
  </si>
  <si>
    <t>Hökhult</t>
  </si>
  <si>
    <t>Eolus Vind AB</t>
  </si>
  <si>
    <t>Sunne</t>
  </si>
  <si>
    <t>Fryksdalshöjden</t>
  </si>
  <si>
    <t>Bixia</t>
  </si>
  <si>
    <t>Karlstad</t>
  </si>
  <si>
    <t>Galtryggen</t>
  </si>
  <si>
    <t>Greenextreme AB</t>
  </si>
  <si>
    <t>Långenäs/Galtryggen</t>
  </si>
  <si>
    <t>Årjäng</t>
  </si>
  <si>
    <t>Hån</t>
  </si>
  <si>
    <t>Hån Vindpark AB</t>
  </si>
  <si>
    <t>Norra länsmansberget</t>
  </si>
  <si>
    <t>Bixia Byggvind AB</t>
  </si>
  <si>
    <t>Årjäng NV etapp 2</t>
  </si>
  <si>
    <t>Knöstad</t>
  </si>
  <si>
    <t>EW 13 Knöstad AB</t>
  </si>
  <si>
    <t>Västerbotten</t>
  </si>
  <si>
    <t>Skellefteå</t>
  </si>
  <si>
    <t>Fjällboheden</t>
  </si>
  <si>
    <t>Malå</t>
  </si>
  <si>
    <t>Hornberget etapp 2</t>
  </si>
  <si>
    <t>FB Byggkosult</t>
  </si>
  <si>
    <t>Lycksele kommun</t>
  </si>
  <si>
    <t>Vargträsk</t>
  </si>
  <si>
    <t>Hornmyran</t>
  </si>
  <si>
    <t>Åsele</t>
  </si>
  <si>
    <t>Fäbodberget Vindkraftpark</t>
  </si>
  <si>
    <t>Vattenfall Vindkraft Sverige AB</t>
  </si>
  <si>
    <t>Vinliden</t>
  </si>
  <si>
    <t>Umeå</t>
  </si>
  <si>
    <t>Ivarsboda/Gryssjön / Sävar</t>
  </si>
  <si>
    <t>Sävar Vindkraft AB (Fortum Sverige)</t>
  </si>
  <si>
    <t>Högaliden</t>
  </si>
  <si>
    <t>Fred Olsen</t>
  </si>
  <si>
    <t>Blåbergsliden</t>
  </si>
  <si>
    <t>Holmen energi AB</t>
  </si>
  <si>
    <t>Ljusvattnet</t>
  </si>
  <si>
    <t>Jämtkraft</t>
  </si>
  <si>
    <t>Norsjö</t>
  </si>
  <si>
    <t>Tomasliden</t>
  </si>
  <si>
    <t>WPD Scandinavia vindprojekt 6 AB</t>
  </si>
  <si>
    <t>Storuman/Sorsele</t>
  </si>
  <si>
    <t>Inre och yttre Verkanliden</t>
  </si>
  <si>
    <t xml:space="preserve">
7210790</t>
  </si>
  <si>
    <t>Kvällåliden</t>
  </si>
  <si>
    <t>Täfteå</t>
  </si>
  <si>
    <t>Kraftö AB</t>
  </si>
  <si>
    <t>Brännliden</t>
  </si>
  <si>
    <t>Aldermyrberget</t>
  </si>
  <si>
    <t>Västernorrland</t>
  </si>
  <si>
    <t>Härnösand</t>
  </si>
  <si>
    <t>Hultom/Hemsön / Skuruberget</t>
  </si>
  <si>
    <t>Gemesa</t>
  </si>
  <si>
    <t>Sollefteå</t>
  </si>
  <si>
    <t>Hocksjön</t>
  </si>
  <si>
    <t>Västvattnet</t>
  </si>
  <si>
    <t>Örnsköldsvik</t>
  </si>
  <si>
    <t>Bursjöliden</t>
  </si>
  <si>
    <t>Timrå/Sundsvall</t>
  </si>
  <si>
    <t>Stor-Skälsjön</t>
  </si>
  <si>
    <t>Timrå Vind AB</t>
  </si>
  <si>
    <t>169-208</t>
  </si>
  <si>
    <t>Salsjö</t>
  </si>
  <si>
    <t>NordanVind vindkraft AB</t>
  </si>
  <si>
    <t>Kramfors</t>
  </si>
  <si>
    <t>Storhöjden</t>
  </si>
  <si>
    <t>Kabeko kraft AB</t>
  </si>
  <si>
    <t>Vitberget</t>
  </si>
  <si>
    <t>Vitberget Vindkraft AB</t>
  </si>
  <si>
    <t>Ånge</t>
  </si>
  <si>
    <t>Holmsjöåsen</t>
  </si>
  <si>
    <t>Grönmyrberget</t>
  </si>
  <si>
    <t>Odalholmen AB</t>
  </si>
  <si>
    <t>Isbillen-Kullmyran</t>
  </si>
  <si>
    <t>Björnberget</t>
  </si>
  <si>
    <t>Knäsjöberget</t>
  </si>
  <si>
    <t>Knäsjöberget Vindkraft AB</t>
  </si>
  <si>
    <t>Sollefteteå/Ragunda</t>
  </si>
  <si>
    <t>Björkvattnet</t>
  </si>
  <si>
    <t>Statkraft Sverige Vindkraft AB</t>
  </si>
  <si>
    <t>Vaberget</t>
  </si>
  <si>
    <t>wpd Onshore Vaberget AB</t>
  </si>
  <si>
    <t>Ranasjö</t>
  </si>
  <si>
    <t xml:space="preserve">
7044123</t>
  </si>
  <si>
    <t>Krange Vind AB</t>
  </si>
  <si>
    <t>Klevberget</t>
  </si>
  <si>
    <t>Västmanland</t>
  </si>
  <si>
    <t>Norberg</t>
  </si>
  <si>
    <t>Målarberget</t>
  </si>
  <si>
    <t>VKS Vindkraft Sverige AB</t>
  </si>
  <si>
    <t>Västra Götaland</t>
  </si>
  <si>
    <t>Tidaholm</t>
  </si>
  <si>
    <t>Dimbo/Dimboholm</t>
  </si>
  <si>
    <t>Hjo</t>
  </si>
  <si>
    <t>Hjo Fågelås</t>
  </si>
  <si>
    <t>Lysekil</t>
  </si>
  <si>
    <t>Djupedal/Lyse-Hogen m.fl. Preems raffinaderi</t>
  </si>
  <si>
    <t>Vindin</t>
  </si>
  <si>
    <t>Töreboda</t>
  </si>
  <si>
    <t>Fimmerstad</t>
  </si>
  <si>
    <t>Kymbo/Hångsdala m.fl.</t>
  </si>
  <si>
    <t>Tanum</t>
  </si>
  <si>
    <t>Tormoseröd</t>
  </si>
  <si>
    <t>Kraftö</t>
  </si>
  <si>
    <t>Falköping</t>
  </si>
  <si>
    <t>Göteve</t>
  </si>
  <si>
    <t>Agrivind AB</t>
  </si>
  <si>
    <t>Alingsås</t>
  </si>
  <si>
    <t>Rödene</t>
  </si>
  <si>
    <t>Strömstad</t>
  </si>
  <si>
    <t>Femstenaberg</t>
  </si>
  <si>
    <t>Lilla Edet</t>
  </si>
  <si>
    <t>Högen</t>
  </si>
  <si>
    <t>Triventus Wind Power?</t>
  </si>
  <si>
    <t>Åmål</t>
  </si>
  <si>
    <t>Brandserud /Vindpark Kingebol</t>
  </si>
  <si>
    <t>Gothia Vind AB</t>
  </si>
  <si>
    <t>Svenljunga</t>
  </si>
  <si>
    <t>Östra Frölunda</t>
  </si>
  <si>
    <t>Gotia Vind 10 AB</t>
  </si>
  <si>
    <t>Fröskog</t>
  </si>
  <si>
    <t>Vasa Vind AB</t>
  </si>
  <si>
    <t>Stenungsund</t>
  </si>
  <si>
    <t>Sköllunga</t>
  </si>
  <si>
    <t>Rabbalshede kraft AB</t>
  </si>
  <si>
    <t>Ulricehamn</t>
  </si>
  <si>
    <t>Dållebo</t>
  </si>
  <si>
    <t>Velinga vindkraftspark</t>
  </si>
  <si>
    <t>Borås och Bollebygd</t>
  </si>
  <si>
    <t>Hedared</t>
  </si>
  <si>
    <t xml:space="preserve">
6410470</t>
  </si>
  <si>
    <t>Gamesa Energy AB</t>
  </si>
  <si>
    <t>Orreholmen</t>
  </si>
  <si>
    <t>Eolus vind</t>
  </si>
  <si>
    <t>Lursäng</t>
  </si>
  <si>
    <t>Lundby</t>
  </si>
  <si>
    <t>Schönborg Vind AB</t>
  </si>
  <si>
    <t>Borås</t>
  </si>
  <si>
    <t>Våssberg</t>
  </si>
  <si>
    <t>Fägremo</t>
  </si>
  <si>
    <t>Töreboda Vind AB</t>
  </si>
  <si>
    <t>Henriksfält</t>
  </si>
  <si>
    <t>Örebro</t>
  </si>
  <si>
    <t>Askersund</t>
  </si>
  <si>
    <t>Myggedalen/Norra hunna</t>
  </si>
  <si>
    <t>Gamesa Energy Sweden AB</t>
  </si>
  <si>
    <t>Östergötland</t>
  </si>
  <si>
    <t>Ydre</t>
  </si>
  <si>
    <t>Grevekulla</t>
  </si>
  <si>
    <t>Örkan-Munkabol nya</t>
  </si>
  <si>
    <t>E.ON Wind Sweden AB</t>
  </si>
  <si>
    <t>Piteå/skellefteå</t>
  </si>
  <si>
    <t xml:space="preserve"> Åselet 11:1 m.fl.</t>
  </si>
  <si>
    <t>WPD Onshore Råliden AB</t>
  </si>
  <si>
    <t>Värrmland</t>
  </si>
  <si>
    <t>Stenkalles grund i Vänern</t>
  </si>
  <si>
    <t>ReWind Vänern AB</t>
  </si>
  <si>
    <t>Bjurholm</t>
  </si>
  <si>
    <t>Stensvattsmarken</t>
  </si>
  <si>
    <t>Vattenfall vindkraft AB</t>
  </si>
  <si>
    <t>Sollefteå/Kramfors</t>
  </si>
  <si>
    <t>Sörlidsberget</t>
  </si>
  <si>
    <t>Sörlidsberget Vindkraft AB</t>
  </si>
  <si>
    <t>Tranemo/Gislaved</t>
  </si>
  <si>
    <t>Grönhult</t>
  </si>
  <si>
    <t>Vattenfall Vindkraft</t>
  </si>
  <si>
    <t>Vindkraftsprojekt som fått tillstånd men som  har överklagats är således inte med. Projekt som ännu inte är uppförda, men där byggnation påbörjats är inte heller med på listan. Uppgifterna är hämtade från länsstyrelsernas vindkraftshandläggare, Naturvårdsverket, verksamhetsutövare (företag) och Länsstyrelsen i Halland. Energimyndigheten reserverar sig för felaktigheter i inrapporterat underlag.</t>
  </si>
  <si>
    <t>Data har samlats in under första halvåret av 2020 och kan därför sakna projekt som har fått tillstånd efter det att insamlingen avslutats.</t>
  </si>
  <si>
    <t>Hocksjön Vind AB</t>
  </si>
  <si>
    <t>7+3</t>
  </si>
  <si>
    <t>Isbillen vind AB</t>
  </si>
  <si>
    <t>7+2</t>
  </si>
  <si>
    <t>Ragunda och Sollefteå</t>
  </si>
  <si>
    <t>Storen vind AB</t>
  </si>
  <si>
    <t>5+4</t>
  </si>
  <si>
    <t>7+8</t>
  </si>
  <si>
    <t xml:space="preserve">Kalmar </t>
  </si>
  <si>
    <t>5+2</t>
  </si>
  <si>
    <t>Bottorp</t>
  </si>
  <si>
    <t>5+2,5</t>
  </si>
  <si>
    <t xml:space="preserve">Timmele </t>
  </si>
  <si>
    <t>5+3</t>
  </si>
  <si>
    <t xml:space="preserve">Gärdshyttan </t>
  </si>
  <si>
    <t>5+3 månader</t>
  </si>
  <si>
    <t>6+5</t>
  </si>
  <si>
    <t>Österhultsmåla</t>
  </si>
  <si>
    <t>Ljungbyholm vind AB</t>
  </si>
  <si>
    <t>5+6</t>
  </si>
  <si>
    <t>Information om sammanställningen av beviljade vindkrafttillstånd - ej igångsatta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</si>
</sst>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yyyy/mm/dd;@"/>
  </numFmts>
  <fonts count="1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u/>
      <sz val="11"/>
      <color theme="10"/>
      <name val="Calibri"/>
      <family val="2"/>
      <scheme val="minor"/>
    </font>
    <font>
      <b/>
      <sz val="14"/>
      <color theme="1"/>
      <name val="Calibri"/>
      <family val="2"/>
      <scheme val="minor"/>
    </font>
    <font>
      <sz val="11"/>
      <color theme="1"/>
      <name val="Calibri Light"/>
      <family val="2"/>
      <scheme val="major"/>
    </font>
    <font>
      <sz val="11"/>
      <name val="Calibri"/>
      <family val="2"/>
      <scheme val="minor"/>
    </font>
    <font>
      <sz val="11"/>
      <name val="Tahoma"/>
      <family val="2"/>
    </font>
    <font>
      <sz val="11"/>
      <name val="Verdana"/>
      <family val="2"/>
    </font>
    <font>
      <b/>
      <sz val="11"/>
      <color rgb="FFFF0000"/>
      <name val="Calibri"/>
      <family val="2"/>
      <scheme val="minor"/>
    </font>
    <font>
      <b/>
      <sz val="14"/>
      <name val="Calibri"/>
      <family val="2"/>
      <scheme val="minor"/>
    </font>
    <font>
      <b/>
      <sz val="11"/>
      <color theme="1"/>
      <name val="Calibri Light"/>
      <family val="1"/>
      <scheme val="major"/>
    </font>
    <font>
      <sz val="10"/>
      <name val="Calibri"/>
      <family val="2"/>
      <scheme val="minor"/>
    </font>
    <font>
      <sz val="9"/>
      <color theme="1"/>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3"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7"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4" fillId="0" borderId="0" applyNumberFormat="0" applyFill="0" applyBorder="0" applyAlignment="0" applyProtection="0"/>
    <xf numFmtId="0" fontId="6" fillId="0" borderId="0"/>
  </cellStyleXfs>
  <cellXfs count="89">
    <xf numFmtId="0" fontId="0" fillId="0" borderId="0" xfId="0"/>
    <xf numFmtId="0" fontId="4" fillId="0" borderId="0" xfId="4" applyAlignment="1">
      <alignment vertical="center" wrapText="1"/>
    </xf>
    <xf numFmtId="0" fontId="0" fillId="0" borderId="0" xfId="0" applyFill="1"/>
    <xf numFmtId="0" fontId="7" fillId="0" borderId="0" xfId="0" applyFont="1" applyAlignment="1">
      <alignment horizontal="left" vertical="top"/>
    </xf>
    <xf numFmtId="0" fontId="7" fillId="0" borderId="0" xfId="0" applyFont="1" applyAlignment="1">
      <alignment horizontal="left"/>
    </xf>
    <xf numFmtId="0" fontId="7" fillId="0" borderId="0" xfId="0" applyFont="1" applyAlignment="1">
      <alignment horizontal="right"/>
    </xf>
    <xf numFmtId="0" fontId="7" fillId="0" borderId="0" xfId="0" applyFont="1" applyAlignment="1">
      <alignment vertical="top"/>
    </xf>
    <xf numFmtId="0" fontId="7" fillId="0" borderId="0" xfId="0" applyFont="1"/>
    <xf numFmtId="0" fontId="7" fillId="0" borderId="0" xfId="0" applyFont="1" applyAlignment="1">
      <alignment horizontal="center"/>
    </xf>
    <xf numFmtId="14" fontId="7" fillId="0" borderId="0" xfId="0" applyNumberFormat="1" applyFont="1" applyAlignment="1">
      <alignment horizontal="right"/>
    </xf>
    <xf numFmtId="164" fontId="7" fillId="0" borderId="0" xfId="0" applyNumberFormat="1" applyFont="1" applyAlignment="1">
      <alignment horizontal="right"/>
    </xf>
    <xf numFmtId="1" fontId="7" fillId="0" borderId="0" xfId="0" applyNumberFormat="1" applyFont="1" applyAlignment="1">
      <alignment horizontal="right"/>
    </xf>
    <xf numFmtId="6" fontId="7" fillId="0" borderId="0" xfId="0" applyNumberFormat="1" applyFont="1" applyAlignment="1">
      <alignment horizontal="right"/>
    </xf>
    <xf numFmtId="0" fontId="8" fillId="0" borderId="0" xfId="0" applyFont="1"/>
    <xf numFmtId="0" fontId="7" fillId="0" borderId="0" xfId="2" applyFont="1" applyFill="1"/>
    <xf numFmtId="0" fontId="7" fillId="0" borderId="0" xfId="0" applyFont="1" applyAlignment="1">
      <alignment horizontal="left" wrapText="1"/>
    </xf>
    <xf numFmtId="0" fontId="7" fillId="0" borderId="0" xfId="0" applyFont="1" applyAlignment="1">
      <alignment wrapText="1"/>
    </xf>
    <xf numFmtId="0" fontId="7" fillId="0" borderId="0" xfId="0" applyFont="1" applyAlignment="1">
      <alignment horizontal="center" wrapText="1"/>
    </xf>
    <xf numFmtId="0" fontId="7" fillId="0" borderId="0" xfId="2" applyFont="1" applyFill="1" applyAlignment="1">
      <alignment horizontal="left"/>
    </xf>
    <xf numFmtId="0" fontId="7" fillId="0" borderId="0" xfId="2" applyFont="1" applyFill="1" applyAlignment="1">
      <alignment horizontal="right"/>
    </xf>
    <xf numFmtId="0" fontId="7" fillId="0" borderId="0" xfId="2" applyFont="1" applyFill="1" applyAlignment="1">
      <alignment vertical="top"/>
    </xf>
    <xf numFmtId="0" fontId="7" fillId="0" borderId="0" xfId="2" applyFont="1" applyFill="1" applyAlignment="1">
      <alignment horizontal="left" vertical="top"/>
    </xf>
    <xf numFmtId="0" fontId="7" fillId="0" borderId="0" xfId="2" applyFont="1" applyFill="1" applyAlignment="1">
      <alignment horizontal="center"/>
    </xf>
    <xf numFmtId="164" fontId="7" fillId="0" borderId="0" xfId="2" applyNumberFormat="1" applyFont="1" applyFill="1" applyAlignment="1">
      <alignment horizontal="right"/>
    </xf>
    <xf numFmtId="0" fontId="7" fillId="0" borderId="0" xfId="3" applyFont="1" applyFill="1" applyBorder="1" applyAlignment="1">
      <alignment horizontal="left"/>
    </xf>
    <xf numFmtId="0" fontId="7" fillId="0" borderId="0" xfId="3" applyFont="1" applyFill="1" applyBorder="1" applyAlignment="1">
      <alignment horizontal="center"/>
    </xf>
    <xf numFmtId="0" fontId="7" fillId="0" borderId="0" xfId="3" applyFont="1" applyFill="1" applyBorder="1" applyAlignment="1">
      <alignment horizontal="right"/>
    </xf>
    <xf numFmtId="3" fontId="7" fillId="0" borderId="0" xfId="0" applyNumberFormat="1" applyFont="1" applyAlignment="1">
      <alignment horizontal="right"/>
    </xf>
    <xf numFmtId="0" fontId="10" fillId="0" borderId="0" xfId="0" applyFont="1"/>
    <xf numFmtId="0" fontId="7" fillId="5" borderId="0" xfId="0" applyFont="1" applyFill="1" applyAlignment="1">
      <alignment horizontal="center"/>
    </xf>
    <xf numFmtId="0" fontId="0" fillId="6" borderId="0" xfId="0" applyFill="1"/>
    <xf numFmtId="0" fontId="6" fillId="0" borderId="0" xfId="5"/>
    <xf numFmtId="0" fontId="7" fillId="6" borderId="0" xfId="0" applyFont="1" applyFill="1" applyAlignment="1">
      <alignment horizontal="left"/>
    </xf>
    <xf numFmtId="0" fontId="7" fillId="6" borderId="0" xfId="0" applyFont="1" applyFill="1" applyAlignment="1">
      <alignment horizontal="left" wrapText="1"/>
    </xf>
    <xf numFmtId="0" fontId="7" fillId="6" borderId="0" xfId="1" applyFont="1" applyFill="1" applyAlignment="1">
      <alignment horizontal="left"/>
    </xf>
    <xf numFmtId="0" fontId="7" fillId="7" borderId="0" xfId="0" applyFont="1" applyFill="1" applyAlignment="1">
      <alignment horizontal="left"/>
    </xf>
    <xf numFmtId="0" fontId="7" fillId="0" borderId="0" xfId="0" applyFont="1" applyAlignment="1">
      <alignment horizontal="right" vertical="top"/>
    </xf>
    <xf numFmtId="0" fontId="7" fillId="0" borderId="0" xfId="2" applyFont="1" applyFill="1" applyAlignment="1">
      <alignment horizontal="right" vertical="top"/>
    </xf>
    <xf numFmtId="0" fontId="9" fillId="0" borderId="0" xfId="0" applyFont="1" applyAlignment="1">
      <alignment horizontal="right" vertical="top"/>
    </xf>
    <xf numFmtId="0" fontId="7" fillId="0" borderId="0" xfId="0" applyFont="1" applyAlignment="1">
      <alignment horizontal="right" vertical="top" wrapText="1"/>
    </xf>
    <xf numFmtId="1" fontId="7" fillId="0" borderId="0" xfId="0" applyNumberFormat="1" applyFont="1" applyAlignment="1">
      <alignment horizontal="right" vertical="top"/>
    </xf>
    <xf numFmtId="0" fontId="7" fillId="0" borderId="0" xfId="0" applyFont="1" applyAlignment="1">
      <alignment horizontal="center" vertical="top"/>
    </xf>
    <xf numFmtId="14" fontId="7" fillId="0" borderId="0" xfId="0" applyNumberFormat="1" applyFont="1" applyAlignment="1">
      <alignment horizontal="right" vertical="top"/>
    </xf>
    <xf numFmtId="164" fontId="7" fillId="0" borderId="0" xfId="0" applyNumberFormat="1" applyFont="1" applyAlignment="1">
      <alignment horizontal="right" vertical="top"/>
    </xf>
    <xf numFmtId="164" fontId="7" fillId="0" borderId="0" xfId="2" applyNumberFormat="1" applyFont="1" applyFill="1" applyAlignment="1">
      <alignment horizontal="right" vertical="top"/>
    </xf>
    <xf numFmtId="6" fontId="7" fillId="0" borderId="0" xfId="0" applyNumberFormat="1" applyFont="1" applyAlignment="1">
      <alignment horizontal="right" vertical="top"/>
    </xf>
    <xf numFmtId="0" fontId="6" fillId="0" borderId="0" xfId="5" applyAlignment="1">
      <alignment horizontal="right" vertical="top" wrapText="1"/>
    </xf>
    <xf numFmtId="0" fontId="0" fillId="0" borderId="0" xfId="5" applyFont="1" applyAlignment="1">
      <alignment vertical="top"/>
    </xf>
    <xf numFmtId="0" fontId="0" fillId="0" borderId="0" xfId="5" applyFont="1" applyAlignment="1">
      <alignment vertical="top" wrapText="1"/>
    </xf>
    <xf numFmtId="0" fontId="0" fillId="0" borderId="0" xfId="5" applyFont="1" applyAlignment="1">
      <alignment horizontal="center" vertical="center" wrapText="1"/>
    </xf>
    <xf numFmtId="14" fontId="0" fillId="0" borderId="0" xfId="5" applyNumberFormat="1" applyFont="1" applyAlignment="1">
      <alignment horizontal="right" vertical="top"/>
    </xf>
    <xf numFmtId="14" fontId="7" fillId="0" borderId="0" xfId="0" applyNumberFormat="1" applyFont="1"/>
    <xf numFmtId="1" fontId="7" fillId="0" borderId="0" xfId="0" applyNumberFormat="1" applyFont="1" applyAlignment="1">
      <alignment horizontal="center" vertical="top"/>
    </xf>
    <xf numFmtId="0" fontId="0" fillId="0" borderId="0" xfId="5" applyFont="1" applyAlignment="1">
      <alignment horizontal="right" vertical="top"/>
    </xf>
    <xf numFmtId="1" fontId="7" fillId="0" borderId="0" xfId="0" applyNumberFormat="1" applyFont="1" applyAlignment="1">
      <alignment horizontal="center"/>
    </xf>
    <xf numFmtId="14" fontId="7" fillId="0" borderId="0" xfId="1" applyNumberFormat="1" applyFont="1" applyFill="1" applyAlignment="1">
      <alignment horizontal="right" vertical="top"/>
    </xf>
    <xf numFmtId="0" fontId="7" fillId="0" borderId="0" xfId="1" applyFont="1" applyFill="1" applyAlignment="1">
      <alignment horizontal="right" vertical="top"/>
    </xf>
    <xf numFmtId="1" fontId="7" fillId="0" borderId="0" xfId="1" applyNumberFormat="1" applyFont="1" applyFill="1" applyAlignment="1">
      <alignment horizontal="center" vertical="top"/>
    </xf>
    <xf numFmtId="1" fontId="7" fillId="0" borderId="0" xfId="1" applyNumberFormat="1" applyFont="1" applyFill="1" applyAlignment="1">
      <alignment horizontal="right" vertical="top"/>
    </xf>
    <xf numFmtId="0" fontId="0" fillId="0" borderId="0" xfId="5" applyFont="1"/>
    <xf numFmtId="0" fontId="0" fillId="0" borderId="0" xfId="5" applyFont="1" applyAlignment="1">
      <alignment horizontal="center" vertical="top"/>
    </xf>
    <xf numFmtId="0" fontId="0" fillId="0" borderId="0" xfId="5" applyFont="1" applyAlignment="1">
      <alignment horizontal="left" vertical="top" wrapText="1"/>
    </xf>
    <xf numFmtId="14" fontId="0" fillId="0" borderId="0" xfId="5" applyNumberFormat="1" applyFont="1" applyAlignment="1">
      <alignment vertical="top"/>
    </xf>
    <xf numFmtId="0" fontId="0" fillId="0" borderId="0" xfId="5" applyFont="1" applyAlignment="1">
      <alignment horizontal="center" vertical="top" wrapText="1"/>
    </xf>
    <xf numFmtId="0" fontId="0" fillId="0" borderId="0" xfId="5" applyFont="1" applyAlignment="1">
      <alignment horizontal="right" vertical="top" wrapText="1"/>
    </xf>
    <xf numFmtId="0" fontId="7" fillId="0" borderId="0" xfId="0" applyFont="1" applyAlignment="1">
      <alignment horizontal="right" wrapText="1"/>
    </xf>
    <xf numFmtId="0" fontId="14" fillId="0" borderId="0" xfId="0" applyFont="1" applyAlignment="1">
      <alignment vertical="center" wrapText="1"/>
    </xf>
    <xf numFmtId="0" fontId="5" fillId="6" borderId="0" xfId="0" applyFont="1" applyFill="1" applyAlignment="1">
      <alignment horizontal="left" vertical="center" wrapText="1"/>
    </xf>
    <xf numFmtId="0" fontId="0" fillId="8" borderId="0" xfId="0" applyFill="1" applyAlignment="1">
      <alignment vertical="center" wrapText="1"/>
    </xf>
    <xf numFmtId="0" fontId="0" fillId="8" borderId="0" xfId="0" applyFill="1"/>
    <xf numFmtId="0" fontId="7" fillId="0" borderId="0" xfId="0" applyFont="1" applyFill="1" applyAlignment="1">
      <alignment horizontal="left"/>
    </xf>
    <xf numFmtId="0" fontId="7" fillId="0" borderId="0" xfId="0" applyFont="1" applyFill="1" applyAlignment="1">
      <alignment vertical="top"/>
    </xf>
    <xf numFmtId="0" fontId="7" fillId="0" borderId="0" xfId="0" applyFont="1" applyFill="1" applyAlignment="1">
      <alignment horizontal="left" vertical="top"/>
    </xf>
    <xf numFmtId="0" fontId="7" fillId="0" borderId="0" xfId="0" applyFont="1" applyFill="1"/>
    <xf numFmtId="0" fontId="7" fillId="0" borderId="0" xfId="0" applyFont="1" applyFill="1" applyAlignment="1">
      <alignment horizontal="center"/>
    </xf>
    <xf numFmtId="0" fontId="11" fillId="0" borderId="0" xfId="0" applyFont="1" applyFill="1" applyAlignment="1">
      <alignment vertical="top"/>
    </xf>
    <xf numFmtId="0" fontId="6" fillId="0" borderId="0" xfId="5" applyFill="1"/>
    <xf numFmtId="0" fontId="12" fillId="0" borderId="0" xfId="5" applyFont="1" applyFill="1" applyAlignment="1">
      <alignment vertical="top"/>
    </xf>
    <xf numFmtId="1" fontId="7" fillId="0" borderId="0" xfId="0" applyNumberFormat="1" applyFont="1" applyFill="1" applyAlignment="1">
      <alignment vertical="top"/>
    </xf>
    <xf numFmtId="0" fontId="12" fillId="0" borderId="0" xfId="5" applyFont="1" applyFill="1" applyAlignment="1">
      <alignment vertical="top" wrapText="1"/>
    </xf>
    <xf numFmtId="0" fontId="11" fillId="0" borderId="0" xfId="0" applyFont="1" applyFill="1" applyAlignment="1">
      <alignment horizontal="left"/>
    </xf>
    <xf numFmtId="0" fontId="7" fillId="0" borderId="0" xfId="0" applyFont="1" applyFill="1" applyAlignment="1">
      <alignment horizontal="right"/>
    </xf>
    <xf numFmtId="0" fontId="12" fillId="0" borderId="0" xfId="5" applyFont="1" applyFill="1"/>
    <xf numFmtId="0" fontId="7" fillId="0" borderId="0" xfId="0" applyFont="1" applyFill="1" applyAlignment="1">
      <alignment vertical="top" wrapText="1"/>
    </xf>
    <xf numFmtId="0" fontId="7" fillId="0" borderId="0" xfId="0" applyFont="1" applyFill="1" applyAlignment="1">
      <alignment horizontal="left" wrapText="1"/>
    </xf>
    <xf numFmtId="0" fontId="13" fillId="0" borderId="0" xfId="0" applyFont="1" applyFill="1" applyAlignment="1">
      <alignment vertical="top" wrapText="1"/>
    </xf>
    <xf numFmtId="0" fontId="6" fillId="0" borderId="0" xfId="5" applyFill="1" applyAlignment="1">
      <alignment vertical="top"/>
    </xf>
    <xf numFmtId="0" fontId="0" fillId="0" borderId="0" xfId="0" applyFill="1" applyAlignment="1">
      <alignment vertical="top"/>
    </xf>
    <xf numFmtId="6" fontId="7" fillId="0" borderId="0" xfId="0" applyNumberFormat="1" applyFont="1" applyFill="1" applyAlignment="1">
      <alignment horizontal="left"/>
    </xf>
  </cellXfs>
  <cellStyles count="6">
    <cellStyle name="Anteckning" xfId="3" builtinId="10"/>
    <cellStyle name="Bra" xfId="1" builtinId="26"/>
    <cellStyle name="Dålig" xfId="2" builtinId="27"/>
    <cellStyle name="Hyperlänk" xfId="4" builtinId="8"/>
    <cellStyle name="Normal" xfId="0" builtinId="0"/>
    <cellStyle name="Normal 2" xfId="5" xr:uid="{94E516C4-ACDC-4C3A-888B-1725124175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Sofie Engberg" id="{A2D08DC4-2E3D-4274-A4B5-4FD33158E2F0}" userId="S::sofie.engberg@energimyndigheten.se::930a7bc4-5c5b-44e5-ba62-290fdd304230" providerId="AD"/>
</personList>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123" dT="2020-09-30T09:46:12.21" personId="{A2D08DC4-2E3D-4274-A4B5-4FD33158E2F0}" id="{1D41B49E-C211-4049-81A5-2FA4DF5F1506}">
    <text>Ursprungligt datum för beslut var 2012-10-02. Initialt 7 års igångsättningstid. Bolaget ansökte 2018 om förlängd igångsättning m 3 år, 2019 godkändes det.</text>
  </threadedComment>
  <threadedComment ref="M123" dT="2020-08-26T10:17:26.25" personId="{A2D08DC4-2E3D-4274-A4B5-4FD33158E2F0}" id="{5AFAEA84-869E-48A4-B0AD-B248A160A0F6}">
    <text>Initialt 7 år. Bolaget ansökte 2018 om förlängd igångsättning m 3 år, 2019 godkändes det.</text>
  </threadedComment>
  <threadedComment ref="M124" dT="2020-08-26T11:58:48.13" personId="{A2D08DC4-2E3D-4274-A4B5-4FD33158E2F0}" id="{9831D5DB-75CB-4534-9E09-FE8031365478}">
    <text>Initialt 7 år. Bolaget ansökte 2018 om förlängd igångsättning m 2 år, 2019 godkändes det.</text>
  </threadedComment>
  <threadedComment ref="M125" dT="2020-08-26T12:02:07.91" personId="{A2D08DC4-2E3D-4274-A4B5-4FD33158E2F0}" id="{9550BB26-7F93-4C8C-AD8B-432CEADE9615}">
    <text>Initialt 7 år. Bolaget ansökte 2018 om förlängd igångsättning m 2 år, 2019 godkändes det.</text>
  </threadedComment>
  <threadedComment ref="K126" dT="2020-09-30T11:08:42.72" personId="{A2D08DC4-2E3D-4274-A4B5-4FD33158E2F0}" id="{0D087849-FE81-4055-8BE9-F7E353F6D771}">
    <text>Första beslutsdatum 2015-06-27.</text>
  </threadedComment>
  <threadedComment ref="K127" dT="2020-09-30T11:00:35.07" personId="{A2D08DC4-2E3D-4274-A4B5-4FD33158E2F0}" id="{29D78AAD-33AA-4DAF-9F58-94843A91EA99}">
    <text>Första beslutsdatum 2012-12-10.</text>
  </threadedComment>
  <threadedComment ref="K128" dT="2020-09-30T10:21:07.33" personId="{A2D08DC4-2E3D-4274-A4B5-4FD33158E2F0}" id="{CA46D7B4-A8B9-45A2-9102-CE3CA575A3CC}">
    <text>Första beslutsdatum 2014-04-03.</text>
  </threadedComment>
  <threadedComment ref="K129" dT="2020-09-30T10:02:27.03" personId="{A2D08DC4-2E3D-4274-A4B5-4FD33158E2F0}" id="{4DCF5BCD-BF6E-4679-951F-E12CE6CA2AE8}">
    <text>Första beslutsdatum var 2015-03-16.</text>
  </threadedComment>
  <threadedComment ref="K130" dT="2020-09-30T10:56:27.84" personId="{A2D08DC4-2E3D-4274-A4B5-4FD33158E2F0}" id="{EE7E443B-FCAF-4EC5-8795-8A90B6C8F453}">
    <text>Första beslutsdatum 2014-12-04.</text>
  </threadedComment>
  <threadedComment ref="K131" dT="2020-09-30T10:24:27.94" personId="{A2D08DC4-2E3D-4274-A4B5-4FD33158E2F0}" id="{1A7CD2F3-D44D-4A08-B4D1-D8157A291324}">
    <text>Första beslutsdatum 2015-02-11.</text>
  </threadedComment>
  <threadedComment ref="K132" dT="2020-09-30T10:07:28.55" personId="{A2D08DC4-2E3D-4274-A4B5-4FD33158E2F0}" id="{2BC3B3F1-9662-445F-A481-D61A946399F2}">
    <text>Första beslutsdatum 2013-01-17.</text>
  </threadedComment>
  <threadedComment ref="K133" dT="2020-09-30T10:04:52.27" personId="{A2D08DC4-2E3D-4274-A4B5-4FD33158E2F0}" id="{A950AA81-74A3-4F4B-9216-924E43A7EEB7}">
    <text>Första beslutsdatum 2014-04-03.</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C1C66-1AE0-4CDC-9285-281696896905}">
  <dimension ref="A1:A12"/>
  <sheetViews>
    <sheetView tabSelected="1" workbookViewId="0">
      <selection activeCell="D6" sqref="D6"/>
    </sheetView>
  </sheetViews>
  <sheetFormatPr defaultRowHeight="14.4" x14ac:dyDescent="0.3"/>
  <cols>
    <col min="1" max="1" width="103.33203125" customWidth="1"/>
  </cols>
  <sheetData>
    <row r="1" spans="1:1" s="2" customFormat="1" x14ac:dyDescent="0.3">
      <c r="A1" s="30"/>
    </row>
    <row r="2" spans="1:1" s="2" customFormat="1" ht="49.5" customHeight="1" x14ac:dyDescent="0.3">
      <c r="A2" s="67" t="s">
        <v>346</v>
      </c>
    </row>
    <row r="3" spans="1:1" s="2" customFormat="1" x14ac:dyDescent="0.3">
      <c r="A3" s="66" t="s">
        <v>0</v>
      </c>
    </row>
    <row r="4" spans="1:1" s="2" customFormat="1" x14ac:dyDescent="0.3">
      <c r="A4" s="1" t="s">
        <v>1</v>
      </c>
    </row>
    <row r="5" spans="1:1" s="2" customFormat="1" x14ac:dyDescent="0.3">
      <c r="A5" s="68"/>
    </row>
    <row r="6" spans="1:1" s="2" customFormat="1" ht="28.8" x14ac:dyDescent="0.3">
      <c r="A6" s="68" t="s">
        <v>2</v>
      </c>
    </row>
    <row r="7" spans="1:1" s="2" customFormat="1" ht="57.6" x14ac:dyDescent="0.3">
      <c r="A7" s="68" t="s">
        <v>324</v>
      </c>
    </row>
    <row r="8" spans="1:1" s="2" customFormat="1" ht="28.8" x14ac:dyDescent="0.3">
      <c r="A8" s="68" t="s">
        <v>325</v>
      </c>
    </row>
    <row r="9" spans="1:1" s="2" customFormat="1" x14ac:dyDescent="0.3">
      <c r="A9" s="68"/>
    </row>
    <row r="10" spans="1:1" s="2" customFormat="1" ht="43.2" x14ac:dyDescent="0.3">
      <c r="A10" s="68" t="s">
        <v>3</v>
      </c>
    </row>
    <row r="11" spans="1:1" s="2" customFormat="1" x14ac:dyDescent="0.3">
      <c r="A11" s="69"/>
    </row>
    <row r="12" spans="1:1" s="2" customFormat="1"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89CD1-CA7B-4446-99EF-67B43B851950}">
  <sheetPr>
    <tabColor theme="7" tint="0.79998168889431442"/>
  </sheetPr>
  <dimension ref="A1:CR163"/>
  <sheetViews>
    <sheetView zoomScale="50" zoomScaleNormal="50" workbookViewId="0">
      <pane ySplit="1" topLeftCell="A2" activePane="bottomLeft" state="frozen"/>
      <selection activeCell="B1" sqref="B1"/>
      <selection pane="bottomLeft" activeCell="B42" sqref="B42"/>
    </sheetView>
  </sheetViews>
  <sheetFormatPr defaultColWidth="9.109375" defaultRowHeight="14.4" x14ac:dyDescent="0.3"/>
  <cols>
    <col min="1" max="1" width="13.44140625" style="7" customWidth="1"/>
    <col min="2" max="2" width="17.33203125" style="4" bestFit="1" customWidth="1"/>
    <col min="3" max="3" width="25.33203125" style="4" bestFit="1" customWidth="1"/>
    <col min="4" max="4" width="16.109375" style="5" customWidth="1"/>
    <col min="5" max="5" width="46.109375" style="4" bestFit="1" customWidth="1"/>
    <col min="6" max="6" width="14.33203125" style="6" customWidth="1"/>
    <col min="7" max="7" width="14.33203125" style="3" bestFit="1" customWidth="1"/>
    <col min="8" max="8" width="31" style="7" customWidth="1"/>
    <col min="9" max="9" width="12.6640625" style="8" customWidth="1"/>
    <col min="10" max="10" width="13.88671875" style="5" customWidth="1"/>
    <col min="11" max="11" width="21.5546875" style="5" bestFit="1" customWidth="1"/>
    <col min="12" max="12" width="26.109375" style="5" bestFit="1" customWidth="1"/>
    <col min="13" max="13" width="13.44140625" style="5" customWidth="1"/>
    <col min="14" max="15" width="14" style="5" customWidth="1"/>
    <col min="16" max="16" width="13.44140625" style="5" bestFit="1" customWidth="1"/>
    <col min="17" max="17" width="13.33203125" style="5" customWidth="1"/>
    <col min="18" max="18" width="18.88671875" style="5" customWidth="1"/>
    <col min="19" max="19" width="13.44140625" style="5" customWidth="1"/>
    <col min="20" max="20" width="34.88671875" style="5" customWidth="1"/>
    <col min="21" max="21" width="74.6640625" style="7" customWidth="1"/>
    <col min="22" max="24" width="9.109375" style="7"/>
    <col min="25" max="25" width="15.88671875" style="7" customWidth="1"/>
    <col min="26" max="26" width="9.109375" style="7"/>
    <col min="27" max="27" width="43.5546875" style="7" customWidth="1"/>
    <col min="28" max="81" width="9.109375" style="7"/>
    <col min="82" max="83" width="9.109375" style="7" customWidth="1"/>
    <col min="84" max="16384" width="9.109375" style="7"/>
  </cols>
  <sheetData>
    <row r="1" spans="1:96" s="35" customFormat="1" ht="25.5" customHeight="1" x14ac:dyDescent="0.3">
      <c r="A1" s="32" t="s">
        <v>4</v>
      </c>
      <c r="B1" s="32" t="s">
        <v>5</v>
      </c>
      <c r="C1" s="32" t="s">
        <v>6</v>
      </c>
      <c r="D1" s="33" t="s">
        <v>7</v>
      </c>
      <c r="E1" s="32" t="s">
        <v>8</v>
      </c>
      <c r="F1" s="32" t="s">
        <v>9</v>
      </c>
      <c r="G1" s="32" t="s">
        <v>10</v>
      </c>
      <c r="H1" s="32" t="s">
        <v>11</v>
      </c>
      <c r="I1" s="32" t="s">
        <v>12</v>
      </c>
      <c r="J1" s="32" t="s">
        <v>13</v>
      </c>
      <c r="K1" s="34" t="s">
        <v>14</v>
      </c>
      <c r="L1" s="34" t="s">
        <v>15</v>
      </c>
      <c r="M1" s="34" t="s">
        <v>16</v>
      </c>
      <c r="N1" s="34" t="s">
        <v>17</v>
      </c>
      <c r="O1" s="34" t="s">
        <v>18</v>
      </c>
      <c r="P1" s="34" t="s">
        <v>19</v>
      </c>
      <c r="Q1" s="34" t="s">
        <v>17</v>
      </c>
      <c r="R1" s="34" t="s">
        <v>18</v>
      </c>
      <c r="S1" s="34" t="s">
        <v>19</v>
      </c>
      <c r="T1" s="34" t="s">
        <v>20</v>
      </c>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row>
    <row r="2" spans="1:96" x14ac:dyDescent="0.3">
      <c r="A2" s="61">
        <v>2020</v>
      </c>
      <c r="B2" s="4" t="s">
        <v>21</v>
      </c>
      <c r="C2" s="4" t="s">
        <v>22</v>
      </c>
      <c r="D2" s="5">
        <v>3</v>
      </c>
      <c r="E2" s="4" t="s">
        <v>23</v>
      </c>
      <c r="F2" s="36">
        <v>6688458.29</v>
      </c>
      <c r="G2" s="36">
        <v>583158.62</v>
      </c>
      <c r="H2" s="7" t="s">
        <v>24</v>
      </c>
      <c r="I2" s="8">
        <v>15</v>
      </c>
      <c r="J2" s="5">
        <v>200</v>
      </c>
      <c r="K2" s="9">
        <v>42375</v>
      </c>
      <c r="L2" s="5">
        <v>35</v>
      </c>
      <c r="M2" s="5">
        <v>5</v>
      </c>
      <c r="N2" s="10">
        <f t="shared" ref="N2:N9" si="0">K2</f>
        <v>42375</v>
      </c>
      <c r="O2" s="10">
        <f t="shared" ref="O2:O9" si="1">DATE(YEAR(K2)+M2,MONTH(K2),DAY(K2))</f>
        <v>44202</v>
      </c>
      <c r="P2" s="10">
        <f t="shared" ref="P2:P9" si="2">DATE(YEAR(K2)+L2,MONTH(K2),DAY(K2))</f>
        <v>55159</v>
      </c>
      <c r="Q2" s="11">
        <f t="shared" ref="Q2:S3" si="3">YEAR(N2)</f>
        <v>2016</v>
      </c>
      <c r="R2" s="11">
        <f t="shared" si="3"/>
        <v>2021</v>
      </c>
      <c r="S2" s="11">
        <f t="shared" si="3"/>
        <v>2051</v>
      </c>
      <c r="T2" s="12">
        <v>500000</v>
      </c>
      <c r="U2" s="73"/>
      <c r="V2" s="73"/>
      <c r="W2" s="73"/>
      <c r="X2" s="73"/>
      <c r="Y2" s="73"/>
      <c r="Z2" s="73"/>
    </row>
    <row r="3" spans="1:96" x14ac:dyDescent="0.3">
      <c r="A3" s="61">
        <v>2020</v>
      </c>
      <c r="B3" s="4" t="s">
        <v>21</v>
      </c>
      <c r="C3" s="4" t="s">
        <v>25</v>
      </c>
      <c r="D3" s="5">
        <v>3</v>
      </c>
      <c r="E3" s="4" t="s">
        <v>26</v>
      </c>
      <c r="F3" s="36">
        <v>6703460.4900000002</v>
      </c>
      <c r="G3" s="36">
        <v>415660.28</v>
      </c>
      <c r="H3" s="7" t="s">
        <v>27</v>
      </c>
      <c r="I3" s="8">
        <v>15</v>
      </c>
      <c r="J3" s="5">
        <v>200</v>
      </c>
      <c r="K3" s="9">
        <v>42416</v>
      </c>
      <c r="L3" s="5">
        <v>35</v>
      </c>
      <c r="M3" s="5">
        <v>5</v>
      </c>
      <c r="N3" s="10">
        <f t="shared" si="0"/>
        <v>42416</v>
      </c>
      <c r="O3" s="10">
        <f t="shared" si="1"/>
        <v>44243</v>
      </c>
      <c r="P3" s="10">
        <f t="shared" si="2"/>
        <v>55200</v>
      </c>
      <c r="Q3" s="11">
        <f t="shared" si="3"/>
        <v>2016</v>
      </c>
      <c r="R3" s="11">
        <f t="shared" si="3"/>
        <v>2021</v>
      </c>
      <c r="S3" s="11">
        <f t="shared" si="3"/>
        <v>2051</v>
      </c>
      <c r="T3" s="12">
        <v>500000</v>
      </c>
      <c r="U3" s="73"/>
      <c r="V3" s="73"/>
      <c r="W3" s="73"/>
      <c r="X3" s="73"/>
      <c r="Y3" s="73"/>
      <c r="Z3" s="73"/>
    </row>
    <row r="4" spans="1:96" x14ac:dyDescent="0.3">
      <c r="A4" s="61">
        <v>2020</v>
      </c>
      <c r="B4" s="4" t="s">
        <v>21</v>
      </c>
      <c r="C4" s="4" t="s">
        <v>28</v>
      </c>
      <c r="D4" s="5">
        <v>3</v>
      </c>
      <c r="E4" s="4" t="s">
        <v>29</v>
      </c>
      <c r="F4" s="36">
        <v>6708802.0599999996</v>
      </c>
      <c r="G4" s="36">
        <v>570743.42000000004</v>
      </c>
      <c r="H4" s="7" t="s">
        <v>24</v>
      </c>
      <c r="I4" s="8">
        <v>6</v>
      </c>
      <c r="J4" s="5">
        <v>200</v>
      </c>
      <c r="K4" s="9">
        <v>43006</v>
      </c>
      <c r="L4" s="5">
        <v>35</v>
      </c>
      <c r="M4" s="5">
        <v>5</v>
      </c>
      <c r="N4" s="10">
        <f t="shared" si="0"/>
        <v>43006</v>
      </c>
      <c r="O4" s="10">
        <f t="shared" si="1"/>
        <v>44832</v>
      </c>
      <c r="P4" s="10">
        <f t="shared" si="2"/>
        <v>55790</v>
      </c>
      <c r="Q4" s="5">
        <v>2017</v>
      </c>
      <c r="R4" s="5">
        <f>YEAR(O4)</f>
        <v>2022</v>
      </c>
      <c r="S4" s="5">
        <f>YEAR(P4)</f>
        <v>2052</v>
      </c>
      <c r="T4" s="12">
        <v>500000</v>
      </c>
      <c r="U4" s="73"/>
      <c r="V4" s="73"/>
      <c r="W4" s="73"/>
      <c r="X4" s="73"/>
      <c r="Y4" s="73"/>
      <c r="Z4" s="73"/>
    </row>
    <row r="5" spans="1:96" x14ac:dyDescent="0.3">
      <c r="A5" s="61">
        <v>2020</v>
      </c>
      <c r="B5" s="4" t="s">
        <v>21</v>
      </c>
      <c r="C5" s="4" t="s">
        <v>28</v>
      </c>
      <c r="D5" s="5">
        <v>3</v>
      </c>
      <c r="E5" s="4" t="s">
        <v>30</v>
      </c>
      <c r="F5" s="36">
        <v>6711898</v>
      </c>
      <c r="G5" s="36">
        <v>558936</v>
      </c>
      <c r="H5" s="7" t="s">
        <v>31</v>
      </c>
      <c r="I5" s="8">
        <v>7</v>
      </c>
      <c r="J5" s="5">
        <v>200</v>
      </c>
      <c r="K5" s="9">
        <v>43160</v>
      </c>
      <c r="L5" s="5">
        <v>35</v>
      </c>
      <c r="M5" s="5">
        <v>7</v>
      </c>
      <c r="N5" s="10">
        <f t="shared" si="0"/>
        <v>43160</v>
      </c>
      <c r="O5" s="10">
        <f t="shared" si="1"/>
        <v>45717</v>
      </c>
      <c r="P5" s="10">
        <f t="shared" si="2"/>
        <v>55944</v>
      </c>
      <c r="Q5" s="5">
        <v>2017</v>
      </c>
      <c r="R5" s="5">
        <f>Q5+5</f>
        <v>2022</v>
      </c>
      <c r="S5" s="5">
        <f>YEAR(P5)</f>
        <v>2053</v>
      </c>
      <c r="T5" s="12">
        <v>500000</v>
      </c>
      <c r="U5" s="73"/>
      <c r="V5" s="73"/>
      <c r="W5" s="73"/>
      <c r="X5" s="73"/>
      <c r="Y5" s="73"/>
      <c r="Z5" s="73"/>
    </row>
    <row r="6" spans="1:96" ht="13.5" customHeight="1" x14ac:dyDescent="0.3">
      <c r="A6" s="61">
        <v>2020</v>
      </c>
      <c r="B6" s="4" t="s">
        <v>21</v>
      </c>
      <c r="C6" s="4" t="s">
        <v>32</v>
      </c>
      <c r="D6" s="5">
        <v>3</v>
      </c>
      <c r="E6" s="4" t="s">
        <v>33</v>
      </c>
      <c r="F6" s="36">
        <v>6716710</v>
      </c>
      <c r="G6" s="36">
        <v>418951</v>
      </c>
      <c r="H6" s="7" t="s">
        <v>24</v>
      </c>
      <c r="I6" s="8">
        <v>34</v>
      </c>
      <c r="J6" s="5">
        <v>200</v>
      </c>
      <c r="K6" s="9">
        <v>43249</v>
      </c>
      <c r="L6" s="5">
        <v>35</v>
      </c>
      <c r="M6" s="5">
        <v>5</v>
      </c>
      <c r="N6" s="10">
        <f t="shared" si="0"/>
        <v>43249</v>
      </c>
      <c r="O6" s="10">
        <f t="shared" si="1"/>
        <v>45075</v>
      </c>
      <c r="P6" s="10">
        <f t="shared" si="2"/>
        <v>56033</v>
      </c>
      <c r="Q6" s="5">
        <v>2017</v>
      </c>
      <c r="R6" s="5">
        <f>Q6+5</f>
        <v>2022</v>
      </c>
      <c r="S6" s="5">
        <f>YEAR(P6)</f>
        <v>2053</v>
      </c>
      <c r="T6" s="12">
        <v>500000</v>
      </c>
      <c r="U6" s="73"/>
      <c r="V6" s="73"/>
      <c r="W6" s="73"/>
      <c r="X6" s="73"/>
      <c r="Y6" s="73"/>
      <c r="Z6" s="73"/>
    </row>
    <row r="7" spans="1:96" ht="13.5" customHeight="1" x14ac:dyDescent="0.3">
      <c r="A7" s="61">
        <v>2020</v>
      </c>
      <c r="B7" s="4" t="s">
        <v>21</v>
      </c>
      <c r="C7" s="4" t="s">
        <v>34</v>
      </c>
      <c r="D7" s="5">
        <v>3</v>
      </c>
      <c r="E7" s="4" t="s">
        <v>35</v>
      </c>
      <c r="F7" s="36">
        <v>6653743</v>
      </c>
      <c r="G7" s="36">
        <v>506636</v>
      </c>
      <c r="H7" s="7" t="s">
        <v>36</v>
      </c>
      <c r="I7" s="8">
        <v>15</v>
      </c>
      <c r="J7" s="5">
        <v>200</v>
      </c>
      <c r="K7" s="9">
        <v>43251</v>
      </c>
      <c r="L7" s="5">
        <v>40</v>
      </c>
      <c r="M7" s="5">
        <v>10</v>
      </c>
      <c r="N7" s="10">
        <f t="shared" si="0"/>
        <v>43251</v>
      </c>
      <c r="O7" s="10">
        <f t="shared" si="1"/>
        <v>46904</v>
      </c>
      <c r="P7" s="10">
        <f t="shared" si="2"/>
        <v>57861</v>
      </c>
      <c r="Q7" s="11">
        <f>YEAR(N7)</f>
        <v>2018</v>
      </c>
      <c r="R7" s="5">
        <v>2026</v>
      </c>
      <c r="S7" s="11">
        <f>YEAR(P7)</f>
        <v>2058</v>
      </c>
      <c r="T7" s="5" t="s">
        <v>37</v>
      </c>
      <c r="U7" s="83"/>
      <c r="V7" s="73"/>
      <c r="W7" s="73"/>
      <c r="X7" s="73"/>
      <c r="Y7" s="73"/>
      <c r="Z7" s="73"/>
    </row>
    <row r="8" spans="1:96" ht="13.5" customHeight="1" x14ac:dyDescent="0.3">
      <c r="A8" s="61">
        <v>2020</v>
      </c>
      <c r="B8" s="4" t="s">
        <v>38</v>
      </c>
      <c r="C8" s="4" t="s">
        <v>39</v>
      </c>
      <c r="D8" s="5">
        <v>3</v>
      </c>
      <c r="E8" s="4" t="s">
        <v>40</v>
      </c>
      <c r="F8" s="36">
        <v>6746140.6299999999</v>
      </c>
      <c r="G8" s="36">
        <v>617133.03</v>
      </c>
      <c r="H8" s="7" t="s">
        <v>41</v>
      </c>
      <c r="I8" s="8">
        <v>9</v>
      </c>
      <c r="J8" s="5">
        <v>180</v>
      </c>
      <c r="K8" s="9">
        <v>41052</v>
      </c>
      <c r="L8" s="5">
        <v>40</v>
      </c>
      <c r="M8" s="5">
        <v>7</v>
      </c>
      <c r="N8" s="10">
        <f t="shared" si="0"/>
        <v>41052</v>
      </c>
      <c r="O8" s="10">
        <f t="shared" si="1"/>
        <v>43608</v>
      </c>
      <c r="P8" s="10">
        <f t="shared" si="2"/>
        <v>55662</v>
      </c>
      <c r="Q8" s="11">
        <f>YEAR(N8)</f>
        <v>2012</v>
      </c>
      <c r="R8" s="11">
        <f>YEAR(O8)</f>
        <v>2019</v>
      </c>
      <c r="S8" s="11">
        <f>YEAR(P8)</f>
        <v>2052</v>
      </c>
      <c r="T8" s="12">
        <v>300000</v>
      </c>
      <c r="U8" s="73"/>
      <c r="V8" s="73"/>
      <c r="W8" s="73"/>
      <c r="X8" s="73"/>
      <c r="Y8" s="73"/>
      <c r="Z8" s="73"/>
    </row>
    <row r="9" spans="1:96" x14ac:dyDescent="0.3">
      <c r="A9" s="61">
        <v>2020</v>
      </c>
      <c r="B9" s="4" t="s">
        <v>38</v>
      </c>
      <c r="C9" s="4" t="s">
        <v>42</v>
      </c>
      <c r="D9" s="5">
        <v>2</v>
      </c>
      <c r="E9" s="4" t="s">
        <v>43</v>
      </c>
      <c r="F9" s="36">
        <v>6842038.3399999999</v>
      </c>
      <c r="G9" s="36">
        <v>476001.57</v>
      </c>
      <c r="H9" s="13" t="s">
        <v>27</v>
      </c>
      <c r="I9" s="8">
        <v>9</v>
      </c>
      <c r="J9" s="5">
        <v>210</v>
      </c>
      <c r="K9" s="9">
        <v>41095</v>
      </c>
      <c r="L9" s="5">
        <v>35</v>
      </c>
      <c r="M9" s="5">
        <v>10</v>
      </c>
      <c r="N9" s="10">
        <f t="shared" si="0"/>
        <v>41095</v>
      </c>
      <c r="O9" s="10">
        <f t="shared" si="1"/>
        <v>44747</v>
      </c>
      <c r="P9" s="10">
        <f t="shared" si="2"/>
        <v>53878</v>
      </c>
      <c r="Q9" s="11">
        <f>YEAR(N9)</f>
        <v>2012</v>
      </c>
      <c r="R9" s="11">
        <f>YEAR(O9)</f>
        <v>2022</v>
      </c>
      <c r="S9" s="11">
        <f>YEAR(P9)</f>
        <v>2047</v>
      </c>
      <c r="T9" s="12">
        <v>600000</v>
      </c>
      <c r="U9" s="73"/>
      <c r="V9" s="73"/>
      <c r="W9" s="73"/>
      <c r="X9" s="73"/>
      <c r="Y9" s="73"/>
      <c r="Z9" s="73"/>
    </row>
    <row r="10" spans="1:96" x14ac:dyDescent="0.3">
      <c r="A10" s="61">
        <v>2020</v>
      </c>
      <c r="B10" s="4" t="s">
        <v>38</v>
      </c>
      <c r="C10" s="4" t="s">
        <v>47</v>
      </c>
      <c r="D10" s="5">
        <v>2</v>
      </c>
      <c r="E10" s="7" t="s">
        <v>48</v>
      </c>
      <c r="F10" s="36">
        <v>6782134</v>
      </c>
      <c r="G10" s="36">
        <v>630583</v>
      </c>
      <c r="H10" s="4" t="s">
        <v>49</v>
      </c>
      <c r="I10" s="8">
        <v>70</v>
      </c>
      <c r="J10" s="5">
        <v>180</v>
      </c>
      <c r="K10" s="9" t="s">
        <v>37</v>
      </c>
      <c r="L10" s="5" t="s">
        <v>37</v>
      </c>
      <c r="M10" s="5">
        <v>2026</v>
      </c>
      <c r="N10" s="10" t="s">
        <v>37</v>
      </c>
      <c r="O10" s="10" t="s">
        <v>37</v>
      </c>
      <c r="P10" s="10" t="s">
        <v>37</v>
      </c>
      <c r="Q10" s="11" t="s">
        <v>37</v>
      </c>
      <c r="R10" s="5">
        <v>2026</v>
      </c>
      <c r="S10" s="11" t="s">
        <v>37</v>
      </c>
      <c r="T10" s="12" t="s">
        <v>37</v>
      </c>
      <c r="U10" s="73"/>
      <c r="V10" s="73"/>
      <c r="W10" s="73"/>
      <c r="X10" s="73"/>
      <c r="Y10" s="73"/>
      <c r="Z10" s="73"/>
    </row>
    <row r="11" spans="1:96" x14ac:dyDescent="0.3">
      <c r="A11" s="61">
        <v>2020</v>
      </c>
      <c r="B11" s="4" t="s">
        <v>50</v>
      </c>
      <c r="C11" s="4" t="s">
        <v>51</v>
      </c>
      <c r="D11" s="5">
        <v>4</v>
      </c>
      <c r="E11" s="4" t="s">
        <v>52</v>
      </c>
      <c r="F11" s="36">
        <v>6332228.75</v>
      </c>
      <c r="G11" s="36">
        <v>362925.13</v>
      </c>
      <c r="H11" s="7" t="s">
        <v>53</v>
      </c>
      <c r="I11" s="8">
        <v>6</v>
      </c>
      <c r="J11" s="5">
        <v>150</v>
      </c>
      <c r="K11" s="9">
        <v>41971</v>
      </c>
      <c r="L11" s="5">
        <v>30</v>
      </c>
      <c r="M11" s="5">
        <v>5</v>
      </c>
      <c r="N11" s="10">
        <f t="shared" ref="N11:N32" si="4">K11</f>
        <v>41971</v>
      </c>
      <c r="O11" s="10">
        <f t="shared" ref="O11:O32" si="5">DATE(YEAR(K11)+M11,MONTH(K11),DAY(K11))</f>
        <v>43797</v>
      </c>
      <c r="P11" s="10">
        <f>DATE(YEAR(K11)+L11,MONTH(K11),DAY(K11))</f>
        <v>52929</v>
      </c>
      <c r="Q11" s="11">
        <f t="shared" ref="Q11:S14" si="6">YEAR(N11)</f>
        <v>2014</v>
      </c>
      <c r="R11" s="11">
        <f t="shared" si="6"/>
        <v>2019</v>
      </c>
      <c r="S11" s="11">
        <f t="shared" si="6"/>
        <v>2044</v>
      </c>
      <c r="T11" s="12">
        <v>500000</v>
      </c>
      <c r="U11" s="73"/>
      <c r="V11" s="73"/>
      <c r="W11" s="73"/>
      <c r="X11" s="73"/>
      <c r="Y11" s="73"/>
      <c r="Z11" s="73"/>
    </row>
    <row r="12" spans="1:96" x14ac:dyDescent="0.3">
      <c r="A12" s="61">
        <v>2020</v>
      </c>
      <c r="B12" s="4" t="s">
        <v>50</v>
      </c>
      <c r="C12" s="4" t="s">
        <v>51</v>
      </c>
      <c r="D12" s="5">
        <v>4</v>
      </c>
      <c r="E12" s="4" t="s">
        <v>54</v>
      </c>
      <c r="F12" s="36">
        <v>6334219.5</v>
      </c>
      <c r="G12" s="36">
        <v>364517.73</v>
      </c>
      <c r="H12" s="7" t="s">
        <v>53</v>
      </c>
      <c r="I12" s="8">
        <v>2</v>
      </c>
      <c r="J12" s="5">
        <v>150</v>
      </c>
      <c r="K12" s="9">
        <v>42087</v>
      </c>
      <c r="L12" s="9">
        <v>52950</v>
      </c>
      <c r="M12" s="5">
        <v>5</v>
      </c>
      <c r="N12" s="10">
        <f t="shared" si="4"/>
        <v>42087</v>
      </c>
      <c r="O12" s="10">
        <f t="shared" si="5"/>
        <v>43914</v>
      </c>
      <c r="P12" s="10">
        <v>52950</v>
      </c>
      <c r="Q12" s="11">
        <f t="shared" si="6"/>
        <v>2015</v>
      </c>
      <c r="R12" s="11">
        <f t="shared" si="6"/>
        <v>2020</v>
      </c>
      <c r="S12" s="11">
        <f t="shared" si="6"/>
        <v>2044</v>
      </c>
      <c r="T12" s="12">
        <v>500000</v>
      </c>
      <c r="U12" s="73"/>
      <c r="V12" s="73"/>
      <c r="W12" s="73"/>
      <c r="X12" s="73"/>
      <c r="Y12" s="73"/>
      <c r="Z12" s="73"/>
    </row>
    <row r="13" spans="1:96" x14ac:dyDescent="0.3">
      <c r="A13" s="61">
        <v>2020</v>
      </c>
      <c r="B13" s="4" t="s">
        <v>50</v>
      </c>
      <c r="C13" s="4" t="s">
        <v>57</v>
      </c>
      <c r="D13" s="5">
        <v>4</v>
      </c>
      <c r="E13" s="4" t="s">
        <v>58</v>
      </c>
      <c r="F13" s="36">
        <v>6297610.6900000004</v>
      </c>
      <c r="G13" s="36">
        <v>395756.79</v>
      </c>
      <c r="H13" s="7" t="s">
        <v>59</v>
      </c>
      <c r="I13" s="8">
        <v>11</v>
      </c>
      <c r="J13" s="5">
        <v>150</v>
      </c>
      <c r="K13" s="9">
        <v>41878</v>
      </c>
      <c r="L13" s="5">
        <v>35</v>
      </c>
      <c r="M13" s="5">
        <v>5</v>
      </c>
      <c r="N13" s="10">
        <f t="shared" si="4"/>
        <v>41878</v>
      </c>
      <c r="O13" s="10">
        <f t="shared" si="5"/>
        <v>43704</v>
      </c>
      <c r="P13" s="10">
        <f>DATE(YEAR(K13)+L13,MONTH(K13),DAY(K13))</f>
        <v>54662</v>
      </c>
      <c r="Q13" s="11">
        <f t="shared" si="6"/>
        <v>2014</v>
      </c>
      <c r="R13" s="11">
        <f t="shared" si="6"/>
        <v>2019</v>
      </c>
      <c r="S13" s="11">
        <f t="shared" si="6"/>
        <v>2049</v>
      </c>
      <c r="T13" s="12">
        <v>500000</v>
      </c>
      <c r="U13" s="73"/>
      <c r="V13" s="73"/>
      <c r="W13" s="73"/>
      <c r="X13" s="73"/>
      <c r="Y13" s="73"/>
      <c r="Z13" s="73"/>
    </row>
    <row r="14" spans="1:96" x14ac:dyDescent="0.3">
      <c r="A14" s="61">
        <v>2020</v>
      </c>
      <c r="B14" s="4" t="s">
        <v>50</v>
      </c>
      <c r="C14" s="4" t="s">
        <v>51</v>
      </c>
      <c r="D14" s="5">
        <v>4</v>
      </c>
      <c r="E14" s="4" t="s">
        <v>60</v>
      </c>
      <c r="F14" s="36">
        <v>6302774</v>
      </c>
      <c r="G14" s="36">
        <v>336503</v>
      </c>
      <c r="H14" s="7" t="s">
        <v>61</v>
      </c>
      <c r="I14" s="8">
        <v>50</v>
      </c>
      <c r="J14" s="5">
        <v>150</v>
      </c>
      <c r="K14" s="9">
        <v>42346</v>
      </c>
      <c r="L14" s="5">
        <v>35</v>
      </c>
      <c r="M14" s="5">
        <v>8</v>
      </c>
      <c r="N14" s="10">
        <f t="shared" si="4"/>
        <v>42346</v>
      </c>
      <c r="O14" s="10">
        <f t="shared" si="5"/>
        <v>45268</v>
      </c>
      <c r="P14" s="10">
        <f>DATE(YEAR(K14)+L14,MONTH(K14),DAY(K14))</f>
        <v>55130</v>
      </c>
      <c r="Q14" s="11">
        <f t="shared" si="6"/>
        <v>2015</v>
      </c>
      <c r="R14" s="11">
        <f t="shared" si="6"/>
        <v>2023</v>
      </c>
      <c r="S14" s="11">
        <f t="shared" si="6"/>
        <v>2050</v>
      </c>
      <c r="T14" s="12">
        <v>1500000</v>
      </c>
      <c r="U14" s="73"/>
      <c r="V14" s="73"/>
      <c r="W14" s="73"/>
      <c r="X14" s="73"/>
      <c r="Y14" s="73"/>
      <c r="Z14" s="73"/>
    </row>
    <row r="15" spans="1:96" x14ac:dyDescent="0.3">
      <c r="A15" s="61">
        <v>2020</v>
      </c>
      <c r="B15" s="4" t="s">
        <v>62</v>
      </c>
      <c r="C15" s="4" t="s">
        <v>63</v>
      </c>
      <c r="D15" s="5">
        <v>2</v>
      </c>
      <c r="E15" s="4" t="s">
        <v>64</v>
      </c>
      <c r="F15" s="36">
        <v>7041522.6900000004</v>
      </c>
      <c r="G15" s="36">
        <v>540249.93999999994</v>
      </c>
      <c r="H15" s="7" t="s">
        <v>65</v>
      </c>
      <c r="I15" s="8">
        <v>80</v>
      </c>
      <c r="J15" s="5">
        <v>172.5</v>
      </c>
      <c r="K15" s="9">
        <v>40373</v>
      </c>
      <c r="L15" s="5" t="s">
        <v>37</v>
      </c>
      <c r="M15" s="5">
        <v>3</v>
      </c>
      <c r="N15" s="10">
        <f t="shared" si="4"/>
        <v>40373</v>
      </c>
      <c r="O15" s="10">
        <f t="shared" si="5"/>
        <v>41469</v>
      </c>
      <c r="P15" s="10" t="s">
        <v>37</v>
      </c>
      <c r="Q15" s="11">
        <f t="shared" ref="Q15:Q32" si="7">YEAR(N15)</f>
        <v>2010</v>
      </c>
      <c r="R15" s="11">
        <f t="shared" ref="R15:R32" si="8">YEAR(O15)</f>
        <v>2013</v>
      </c>
      <c r="S15" s="10" t="s">
        <v>37</v>
      </c>
      <c r="T15" s="12">
        <v>300000</v>
      </c>
      <c r="U15" s="73"/>
      <c r="V15" s="73"/>
      <c r="W15" s="73"/>
      <c r="X15" s="73"/>
      <c r="Y15" s="73"/>
      <c r="Z15" s="73"/>
    </row>
    <row r="16" spans="1:96" x14ac:dyDescent="0.3">
      <c r="A16" s="61">
        <v>2020</v>
      </c>
      <c r="B16" s="4" t="s">
        <v>62</v>
      </c>
      <c r="C16" s="4" t="s">
        <v>66</v>
      </c>
      <c r="D16" s="5">
        <v>2</v>
      </c>
      <c r="E16" s="4" t="s">
        <v>67</v>
      </c>
      <c r="F16" s="36">
        <v>7056758.3399999999</v>
      </c>
      <c r="G16" s="36">
        <v>474859.87</v>
      </c>
      <c r="H16" s="7" t="s">
        <v>68</v>
      </c>
      <c r="I16" s="8">
        <v>10</v>
      </c>
      <c r="J16" s="5">
        <v>200</v>
      </c>
      <c r="K16" s="9">
        <v>43223</v>
      </c>
      <c r="L16" s="5">
        <v>35</v>
      </c>
      <c r="M16" s="5">
        <v>7</v>
      </c>
      <c r="N16" s="10">
        <f t="shared" si="4"/>
        <v>43223</v>
      </c>
      <c r="O16" s="10">
        <f t="shared" si="5"/>
        <v>45780</v>
      </c>
      <c r="P16" s="10">
        <f>DATE(YEAR(K16)+L16,MONTH(K16),DAY(K16))</f>
        <v>56007</v>
      </c>
      <c r="Q16" s="11">
        <f t="shared" si="7"/>
        <v>2018</v>
      </c>
      <c r="R16" s="11">
        <f t="shared" si="8"/>
        <v>2025</v>
      </c>
      <c r="S16" s="11">
        <f>YEAR(P16)</f>
        <v>2053</v>
      </c>
      <c r="T16" s="12">
        <v>350000</v>
      </c>
      <c r="U16" s="73"/>
      <c r="V16" s="73"/>
      <c r="W16" s="73"/>
      <c r="X16" s="73"/>
      <c r="Y16" s="73"/>
      <c r="Z16" s="73"/>
    </row>
    <row r="17" spans="1:26" x14ac:dyDescent="0.3">
      <c r="A17" s="61">
        <v>2020</v>
      </c>
      <c r="B17" s="4" t="s">
        <v>62</v>
      </c>
      <c r="C17" s="4" t="s">
        <v>69</v>
      </c>
      <c r="D17" s="5">
        <v>2</v>
      </c>
      <c r="E17" s="4" t="s">
        <v>70</v>
      </c>
      <c r="F17" s="36">
        <v>6846700.79</v>
      </c>
      <c r="G17" s="36">
        <v>445578.42</v>
      </c>
      <c r="H17" s="7" t="s">
        <v>71</v>
      </c>
      <c r="I17" s="8">
        <v>57</v>
      </c>
      <c r="J17" s="5">
        <v>180</v>
      </c>
      <c r="K17" s="9">
        <v>42347</v>
      </c>
      <c r="L17" s="9">
        <v>55153</v>
      </c>
      <c r="M17" s="5">
        <v>5</v>
      </c>
      <c r="N17" s="10">
        <f t="shared" si="4"/>
        <v>42347</v>
      </c>
      <c r="O17" s="10">
        <f t="shared" si="5"/>
        <v>44174</v>
      </c>
      <c r="P17" s="10">
        <f>L17</f>
        <v>55153</v>
      </c>
      <c r="Q17" s="11">
        <f t="shared" si="7"/>
        <v>2015</v>
      </c>
      <c r="R17" s="11">
        <f t="shared" si="8"/>
        <v>2020</v>
      </c>
      <c r="S17" s="11">
        <f>YEAR(P17)</f>
        <v>2050</v>
      </c>
      <c r="T17" s="12">
        <v>400000</v>
      </c>
      <c r="U17" s="73"/>
      <c r="V17" s="73"/>
      <c r="W17" s="73"/>
      <c r="X17" s="73"/>
      <c r="Y17" s="73"/>
      <c r="Z17" s="73"/>
    </row>
    <row r="18" spans="1:26" x14ac:dyDescent="0.3">
      <c r="A18" s="61">
        <v>2020</v>
      </c>
      <c r="B18" s="4" t="s">
        <v>62</v>
      </c>
      <c r="C18" s="4" t="s">
        <v>69</v>
      </c>
      <c r="D18" s="5">
        <v>2</v>
      </c>
      <c r="E18" s="4" t="s">
        <v>72</v>
      </c>
      <c r="F18" s="36">
        <v>6847190</v>
      </c>
      <c r="G18" s="36">
        <v>472875</v>
      </c>
      <c r="H18" s="7" t="s">
        <v>59</v>
      </c>
      <c r="I18" s="8">
        <v>41</v>
      </c>
      <c r="J18" s="5">
        <v>180</v>
      </c>
      <c r="K18" s="9">
        <v>42863</v>
      </c>
      <c r="L18" s="5">
        <v>35</v>
      </c>
      <c r="M18" s="5">
        <v>5</v>
      </c>
      <c r="N18" s="10">
        <f t="shared" si="4"/>
        <v>42863</v>
      </c>
      <c r="O18" s="10">
        <f t="shared" si="5"/>
        <v>44689</v>
      </c>
      <c r="P18" s="10">
        <f>DATE(YEAR(K18)+L18,MONTH(K18),DAY(K18))</f>
        <v>55647</v>
      </c>
      <c r="Q18" s="11">
        <f t="shared" si="7"/>
        <v>2017</v>
      </c>
      <c r="R18" s="11">
        <f t="shared" si="8"/>
        <v>2022</v>
      </c>
      <c r="S18" s="11">
        <f>YEAR(P18)</f>
        <v>2052</v>
      </c>
      <c r="T18" s="12">
        <v>400000</v>
      </c>
      <c r="U18" s="73"/>
      <c r="V18" s="73"/>
      <c r="W18" s="73"/>
      <c r="X18" s="73"/>
      <c r="Y18" s="73"/>
      <c r="Z18" s="73"/>
    </row>
    <row r="19" spans="1:26" x14ac:dyDescent="0.3">
      <c r="A19" s="61">
        <v>2020</v>
      </c>
      <c r="B19" s="4" t="s">
        <v>62</v>
      </c>
      <c r="C19" s="4" t="s">
        <v>73</v>
      </c>
      <c r="D19" s="5">
        <v>2</v>
      </c>
      <c r="E19" s="4" t="s">
        <v>74</v>
      </c>
      <c r="F19" s="36">
        <v>6945507</v>
      </c>
      <c r="G19" s="36">
        <v>529702</v>
      </c>
      <c r="H19" s="7" t="s">
        <v>59</v>
      </c>
      <c r="I19" s="8">
        <v>15</v>
      </c>
      <c r="J19" s="5">
        <v>240</v>
      </c>
      <c r="K19" s="9">
        <v>43370</v>
      </c>
      <c r="L19" s="5">
        <v>35</v>
      </c>
      <c r="M19" s="5">
        <v>7</v>
      </c>
      <c r="N19" s="10">
        <f t="shared" si="4"/>
        <v>43370</v>
      </c>
      <c r="O19" s="10">
        <f t="shared" si="5"/>
        <v>45927</v>
      </c>
      <c r="P19" s="10">
        <f>DATE(YEAR(K19)+L19,MONTH(K19),DAY(K19))</f>
        <v>56154</v>
      </c>
      <c r="Q19" s="11">
        <f t="shared" si="7"/>
        <v>2018</v>
      </c>
      <c r="R19" s="11">
        <f t="shared" si="8"/>
        <v>2025</v>
      </c>
      <c r="S19" s="11">
        <f>YEAR(P19)</f>
        <v>2053</v>
      </c>
      <c r="T19" s="12">
        <v>500000</v>
      </c>
      <c r="U19" s="73"/>
      <c r="V19" s="73"/>
      <c r="W19" s="73"/>
      <c r="X19" s="73"/>
      <c r="Y19" s="73"/>
      <c r="Z19" s="73"/>
    </row>
    <row r="20" spans="1:26" x14ac:dyDescent="0.3">
      <c r="A20" s="61">
        <v>2020</v>
      </c>
      <c r="B20" s="4" t="s">
        <v>62</v>
      </c>
      <c r="C20" s="4" t="s">
        <v>75</v>
      </c>
      <c r="D20" s="5">
        <v>2</v>
      </c>
      <c r="E20" s="4" t="s">
        <v>76</v>
      </c>
      <c r="F20" s="36">
        <v>7053531.4699999997</v>
      </c>
      <c r="G20" s="36">
        <v>502856.98</v>
      </c>
      <c r="H20" s="7" t="s">
        <v>77</v>
      </c>
      <c r="I20" s="8">
        <v>1</v>
      </c>
      <c r="J20" s="5">
        <v>187.5</v>
      </c>
      <c r="K20" s="9">
        <v>41585</v>
      </c>
      <c r="L20" s="5" t="s">
        <v>37</v>
      </c>
      <c r="M20" s="5">
        <v>5</v>
      </c>
      <c r="N20" s="10">
        <f t="shared" si="4"/>
        <v>41585</v>
      </c>
      <c r="O20" s="10">
        <f t="shared" si="5"/>
        <v>43411</v>
      </c>
      <c r="P20" s="10" t="s">
        <v>37</v>
      </c>
      <c r="Q20" s="11">
        <f t="shared" si="7"/>
        <v>2013</v>
      </c>
      <c r="R20" s="11">
        <f t="shared" si="8"/>
        <v>2018</v>
      </c>
      <c r="S20" s="10" t="s">
        <v>37</v>
      </c>
      <c r="T20" s="12">
        <v>500000</v>
      </c>
      <c r="U20" s="73"/>
      <c r="V20" s="73"/>
      <c r="W20" s="73"/>
      <c r="X20" s="73"/>
      <c r="Y20" s="73"/>
      <c r="Z20" s="73"/>
    </row>
    <row r="21" spans="1:26" x14ac:dyDescent="0.3">
      <c r="A21" s="61">
        <v>2020</v>
      </c>
      <c r="B21" s="4" t="s">
        <v>62</v>
      </c>
      <c r="C21" s="4" t="s">
        <v>78</v>
      </c>
      <c r="D21" s="5">
        <v>2</v>
      </c>
      <c r="E21" s="4" t="s">
        <v>79</v>
      </c>
      <c r="F21" s="36">
        <v>7038846.4900000002</v>
      </c>
      <c r="G21" s="36">
        <v>548341.26</v>
      </c>
      <c r="H21" s="7" t="s">
        <v>80</v>
      </c>
      <c r="I21" s="8">
        <v>12</v>
      </c>
      <c r="J21" s="5">
        <v>191</v>
      </c>
      <c r="K21" s="9">
        <v>41271</v>
      </c>
      <c r="L21" s="5">
        <v>35</v>
      </c>
      <c r="M21" s="5">
        <v>7</v>
      </c>
      <c r="N21" s="10">
        <f t="shared" si="4"/>
        <v>41271</v>
      </c>
      <c r="O21" s="10">
        <f t="shared" si="5"/>
        <v>43827</v>
      </c>
      <c r="P21" s="10">
        <f t="shared" ref="P21:P32" si="9">DATE(YEAR(K21)+L21,MONTH(K21),DAY(K21))</f>
        <v>54054</v>
      </c>
      <c r="Q21" s="11">
        <f t="shared" si="7"/>
        <v>2012</v>
      </c>
      <c r="R21" s="11">
        <f t="shared" si="8"/>
        <v>2019</v>
      </c>
      <c r="S21" s="11">
        <f t="shared" ref="S21:S32" si="10">YEAR(P21)</f>
        <v>2047</v>
      </c>
      <c r="T21" s="5" t="s">
        <v>81</v>
      </c>
      <c r="U21" s="73"/>
      <c r="V21" s="73"/>
      <c r="W21" s="73"/>
      <c r="X21" s="73"/>
      <c r="Y21" s="73"/>
      <c r="Z21" s="73"/>
    </row>
    <row r="22" spans="1:26" x14ac:dyDescent="0.3">
      <c r="A22" s="61">
        <v>2020</v>
      </c>
      <c r="B22" s="4" t="s">
        <v>62</v>
      </c>
      <c r="C22" s="4" t="s">
        <v>69</v>
      </c>
      <c r="D22" s="5">
        <v>2</v>
      </c>
      <c r="E22" s="4" t="s">
        <v>82</v>
      </c>
      <c r="F22" s="36">
        <v>6866869.8399999999</v>
      </c>
      <c r="G22" s="36">
        <v>489525.36</v>
      </c>
      <c r="H22" s="7" t="s">
        <v>83</v>
      </c>
      <c r="I22" s="8">
        <v>11</v>
      </c>
      <c r="J22" s="5">
        <v>175</v>
      </c>
      <c r="K22" s="9">
        <v>41380</v>
      </c>
      <c r="L22" s="5">
        <v>35</v>
      </c>
      <c r="M22" s="5">
        <v>7</v>
      </c>
      <c r="N22" s="10">
        <f t="shared" si="4"/>
        <v>41380</v>
      </c>
      <c r="O22" s="10">
        <f t="shared" si="5"/>
        <v>43937</v>
      </c>
      <c r="P22" s="10">
        <f t="shared" si="9"/>
        <v>54164</v>
      </c>
      <c r="Q22" s="11">
        <f t="shared" si="7"/>
        <v>2013</v>
      </c>
      <c r="R22" s="11">
        <f t="shared" si="8"/>
        <v>2020</v>
      </c>
      <c r="S22" s="11">
        <f t="shared" si="10"/>
        <v>2048</v>
      </c>
      <c r="T22" s="5" t="s">
        <v>84</v>
      </c>
      <c r="U22" s="73"/>
      <c r="V22" s="73"/>
      <c r="W22" s="73"/>
      <c r="X22" s="73"/>
      <c r="Y22" s="73"/>
      <c r="Z22" s="73"/>
    </row>
    <row r="23" spans="1:26" x14ac:dyDescent="0.3">
      <c r="A23" s="61">
        <v>2020</v>
      </c>
      <c r="B23" s="4" t="s">
        <v>62</v>
      </c>
      <c r="C23" s="4" t="s">
        <v>69</v>
      </c>
      <c r="D23" s="5">
        <v>2</v>
      </c>
      <c r="E23" s="4" t="s">
        <v>85</v>
      </c>
      <c r="F23" s="36">
        <v>6868081.1900000004</v>
      </c>
      <c r="G23" s="36">
        <v>494257.33</v>
      </c>
      <c r="H23" s="7" t="s">
        <v>86</v>
      </c>
      <c r="I23" s="8">
        <v>5</v>
      </c>
      <c r="J23" s="5">
        <v>175</v>
      </c>
      <c r="K23" s="9">
        <v>41257</v>
      </c>
      <c r="L23" s="5">
        <v>35</v>
      </c>
      <c r="M23" s="5">
        <v>7</v>
      </c>
      <c r="N23" s="10">
        <f t="shared" si="4"/>
        <v>41257</v>
      </c>
      <c r="O23" s="10">
        <f t="shared" si="5"/>
        <v>43813</v>
      </c>
      <c r="P23" s="10">
        <f t="shared" si="9"/>
        <v>54040</v>
      </c>
      <c r="Q23" s="11">
        <f t="shared" si="7"/>
        <v>2012</v>
      </c>
      <c r="R23" s="11">
        <f t="shared" si="8"/>
        <v>2019</v>
      </c>
      <c r="S23" s="11">
        <f t="shared" si="10"/>
        <v>2047</v>
      </c>
      <c r="T23" s="5" t="s">
        <v>87</v>
      </c>
      <c r="U23" s="73"/>
      <c r="V23" s="73"/>
      <c r="W23" s="73"/>
      <c r="X23" s="73"/>
      <c r="Y23" s="73"/>
      <c r="Z23" s="73"/>
    </row>
    <row r="24" spans="1:26" ht="15.75" customHeight="1" x14ac:dyDescent="0.3">
      <c r="A24" s="61">
        <v>2020</v>
      </c>
      <c r="B24" s="4" t="s">
        <v>88</v>
      </c>
      <c r="C24" s="4" t="s">
        <v>88</v>
      </c>
      <c r="D24" s="5">
        <v>3</v>
      </c>
      <c r="E24" s="4" t="s">
        <v>89</v>
      </c>
      <c r="F24" s="36">
        <v>6412707.7400000002</v>
      </c>
      <c r="G24" s="36">
        <v>462545.77</v>
      </c>
      <c r="H24" s="7" t="s">
        <v>56</v>
      </c>
      <c r="I24" s="8">
        <v>14</v>
      </c>
      <c r="J24" s="5">
        <v>180</v>
      </c>
      <c r="K24" s="9">
        <v>41847</v>
      </c>
      <c r="L24" s="5">
        <v>30</v>
      </c>
      <c r="M24" s="5">
        <v>5</v>
      </c>
      <c r="N24" s="10">
        <f t="shared" si="4"/>
        <v>41847</v>
      </c>
      <c r="O24" s="10">
        <f t="shared" si="5"/>
        <v>43673</v>
      </c>
      <c r="P24" s="10">
        <f t="shared" si="9"/>
        <v>52805</v>
      </c>
      <c r="Q24" s="11">
        <f t="shared" si="7"/>
        <v>2014</v>
      </c>
      <c r="R24" s="11">
        <f t="shared" si="8"/>
        <v>2019</v>
      </c>
      <c r="S24" s="11">
        <f t="shared" si="10"/>
        <v>2044</v>
      </c>
      <c r="T24" s="12">
        <v>300000</v>
      </c>
      <c r="U24" s="14"/>
      <c r="V24" s="73"/>
      <c r="W24" s="73"/>
      <c r="X24" s="73"/>
      <c r="Y24" s="73"/>
      <c r="Z24" s="73"/>
    </row>
    <row r="25" spans="1:26" x14ac:dyDescent="0.3">
      <c r="A25" s="61">
        <v>2020</v>
      </c>
      <c r="B25" s="4" t="s">
        <v>88</v>
      </c>
      <c r="C25" s="4" t="s">
        <v>90</v>
      </c>
      <c r="D25" s="5">
        <v>3</v>
      </c>
      <c r="E25" s="4" t="s">
        <v>91</v>
      </c>
      <c r="F25" s="36">
        <v>6427427.0800000001</v>
      </c>
      <c r="G25" s="36">
        <v>437165.83</v>
      </c>
      <c r="H25" s="7" t="s">
        <v>92</v>
      </c>
      <c r="I25" s="8">
        <v>10</v>
      </c>
      <c r="J25" s="5">
        <v>175</v>
      </c>
      <c r="K25" s="9">
        <v>42109</v>
      </c>
      <c r="L25" s="5">
        <v>30</v>
      </c>
      <c r="M25" s="5">
        <v>8</v>
      </c>
      <c r="N25" s="10">
        <f t="shared" si="4"/>
        <v>42109</v>
      </c>
      <c r="O25" s="10">
        <f t="shared" si="5"/>
        <v>45031</v>
      </c>
      <c r="P25" s="10">
        <f t="shared" si="9"/>
        <v>53067</v>
      </c>
      <c r="Q25" s="11">
        <f t="shared" si="7"/>
        <v>2015</v>
      </c>
      <c r="R25" s="11">
        <f t="shared" si="8"/>
        <v>2023</v>
      </c>
      <c r="S25" s="11">
        <f t="shared" si="10"/>
        <v>2045</v>
      </c>
      <c r="T25" s="12">
        <v>500000</v>
      </c>
      <c r="U25" s="73"/>
      <c r="V25" s="73"/>
      <c r="W25" s="73"/>
      <c r="X25" s="73"/>
      <c r="Y25" s="73"/>
      <c r="Z25" s="73"/>
    </row>
    <row r="26" spans="1:26" s="14" customFormat="1" x14ac:dyDescent="0.3">
      <c r="A26" s="61">
        <v>2020</v>
      </c>
      <c r="B26" s="4" t="s">
        <v>88</v>
      </c>
      <c r="C26" s="4" t="s">
        <v>93</v>
      </c>
      <c r="D26" s="5">
        <v>3</v>
      </c>
      <c r="E26" s="4" t="s">
        <v>94</v>
      </c>
      <c r="F26" s="36">
        <v>6350248.0599999996</v>
      </c>
      <c r="G26" s="36">
        <v>494488.08</v>
      </c>
      <c r="H26" s="7" t="s">
        <v>95</v>
      </c>
      <c r="I26" s="8">
        <v>6</v>
      </c>
      <c r="J26" s="5">
        <v>180</v>
      </c>
      <c r="K26" s="9">
        <v>42466</v>
      </c>
      <c r="L26" s="5">
        <v>30</v>
      </c>
      <c r="M26" s="5">
        <v>5</v>
      </c>
      <c r="N26" s="10">
        <f t="shared" si="4"/>
        <v>42466</v>
      </c>
      <c r="O26" s="10">
        <f t="shared" si="5"/>
        <v>44292</v>
      </c>
      <c r="P26" s="10">
        <f t="shared" si="9"/>
        <v>53423</v>
      </c>
      <c r="Q26" s="11">
        <f t="shared" si="7"/>
        <v>2016</v>
      </c>
      <c r="R26" s="11">
        <f t="shared" si="8"/>
        <v>2021</v>
      </c>
      <c r="S26" s="11">
        <f t="shared" si="10"/>
        <v>2046</v>
      </c>
      <c r="T26" s="12">
        <v>500000</v>
      </c>
      <c r="X26" s="73"/>
      <c r="Y26" s="73"/>
    </row>
    <row r="27" spans="1:26" x14ac:dyDescent="0.3">
      <c r="A27" s="61">
        <v>2020</v>
      </c>
      <c r="B27" s="4" t="s">
        <v>88</v>
      </c>
      <c r="C27" s="4" t="s">
        <v>96</v>
      </c>
      <c r="D27" s="5">
        <v>3</v>
      </c>
      <c r="E27" s="4" t="s">
        <v>97</v>
      </c>
      <c r="F27" s="36">
        <v>6416045.7999999998</v>
      </c>
      <c r="G27" s="36">
        <v>469222.03</v>
      </c>
      <c r="H27" s="7" t="s">
        <v>98</v>
      </c>
      <c r="I27" s="8">
        <v>8</v>
      </c>
      <c r="J27" s="5">
        <v>205</v>
      </c>
      <c r="K27" s="9">
        <v>41983</v>
      </c>
      <c r="L27" s="5">
        <v>35</v>
      </c>
      <c r="M27" s="5">
        <v>9</v>
      </c>
      <c r="N27" s="10">
        <f t="shared" si="4"/>
        <v>41983</v>
      </c>
      <c r="O27" s="10">
        <f t="shared" si="5"/>
        <v>45270</v>
      </c>
      <c r="P27" s="10">
        <f t="shared" si="9"/>
        <v>54767</v>
      </c>
      <c r="Q27" s="11">
        <f t="shared" si="7"/>
        <v>2014</v>
      </c>
      <c r="R27" s="11">
        <f t="shared" si="8"/>
        <v>2023</v>
      </c>
      <c r="S27" s="11">
        <f t="shared" si="10"/>
        <v>2049</v>
      </c>
      <c r="T27" s="12">
        <v>500000</v>
      </c>
      <c r="U27" s="73"/>
      <c r="V27" s="73"/>
      <c r="W27" s="73"/>
      <c r="X27" s="73"/>
      <c r="Y27" s="73"/>
      <c r="Z27" s="73"/>
    </row>
    <row r="28" spans="1:26" x14ac:dyDescent="0.3">
      <c r="A28" s="61">
        <v>2020</v>
      </c>
      <c r="B28" s="4" t="s">
        <v>88</v>
      </c>
      <c r="C28" s="4" t="s">
        <v>99</v>
      </c>
      <c r="D28" s="5">
        <v>3</v>
      </c>
      <c r="E28" s="4" t="s">
        <v>100</v>
      </c>
      <c r="F28" s="36">
        <v>6412622.5300000003</v>
      </c>
      <c r="G28" s="36">
        <v>477138.95</v>
      </c>
      <c r="H28" s="7" t="s">
        <v>98</v>
      </c>
      <c r="I28" s="8">
        <v>12</v>
      </c>
      <c r="J28" s="5">
        <v>205</v>
      </c>
      <c r="K28" s="9">
        <v>42324</v>
      </c>
      <c r="L28" s="5">
        <v>35</v>
      </c>
      <c r="M28" s="5">
        <v>8</v>
      </c>
      <c r="N28" s="10">
        <f t="shared" si="4"/>
        <v>42324</v>
      </c>
      <c r="O28" s="10">
        <f t="shared" si="5"/>
        <v>45246</v>
      </c>
      <c r="P28" s="10">
        <f t="shared" si="9"/>
        <v>55108</v>
      </c>
      <c r="Q28" s="11">
        <f t="shared" si="7"/>
        <v>2015</v>
      </c>
      <c r="R28" s="11">
        <f t="shared" si="8"/>
        <v>2023</v>
      </c>
      <c r="S28" s="11">
        <f t="shared" si="10"/>
        <v>2050</v>
      </c>
      <c r="T28" s="12">
        <v>500000</v>
      </c>
      <c r="U28" s="73"/>
      <c r="V28" s="73"/>
      <c r="W28" s="73"/>
      <c r="X28" s="73"/>
      <c r="Y28" s="73"/>
      <c r="Z28" s="73"/>
    </row>
    <row r="29" spans="1:26" s="14" customFormat="1" x14ac:dyDescent="0.3">
      <c r="A29" s="61">
        <v>2020</v>
      </c>
      <c r="B29" s="4" t="s">
        <v>88</v>
      </c>
      <c r="C29" s="4" t="s">
        <v>101</v>
      </c>
      <c r="D29" s="5">
        <v>3</v>
      </c>
      <c r="E29" s="4" t="s">
        <v>102</v>
      </c>
      <c r="F29" s="36">
        <v>6381836.21</v>
      </c>
      <c r="G29" s="36">
        <v>476056.46</v>
      </c>
      <c r="H29" s="7" t="s">
        <v>59</v>
      </c>
      <c r="I29" s="8">
        <v>8</v>
      </c>
      <c r="J29" s="5">
        <v>180</v>
      </c>
      <c r="K29" s="9">
        <v>42312</v>
      </c>
      <c r="L29" s="5">
        <v>35</v>
      </c>
      <c r="M29" s="5">
        <v>5</v>
      </c>
      <c r="N29" s="10">
        <f t="shared" si="4"/>
        <v>42312</v>
      </c>
      <c r="O29" s="10">
        <f t="shared" si="5"/>
        <v>44139</v>
      </c>
      <c r="P29" s="10">
        <f t="shared" si="9"/>
        <v>55096</v>
      </c>
      <c r="Q29" s="11">
        <f t="shared" si="7"/>
        <v>2015</v>
      </c>
      <c r="R29" s="11">
        <f t="shared" si="8"/>
        <v>2020</v>
      </c>
      <c r="S29" s="11">
        <f t="shared" si="10"/>
        <v>2050</v>
      </c>
      <c r="T29" s="12">
        <v>539000</v>
      </c>
      <c r="U29" s="73"/>
      <c r="X29" s="73"/>
      <c r="Y29" s="73"/>
    </row>
    <row r="30" spans="1:26" x14ac:dyDescent="0.3">
      <c r="A30" s="61">
        <v>2020</v>
      </c>
      <c r="B30" s="4" t="s">
        <v>88</v>
      </c>
      <c r="C30" s="4" t="s">
        <v>103</v>
      </c>
      <c r="D30" s="5">
        <v>3</v>
      </c>
      <c r="E30" s="7" t="s">
        <v>104</v>
      </c>
      <c r="F30" s="36">
        <v>6374897</v>
      </c>
      <c r="G30" s="36">
        <v>511470</v>
      </c>
      <c r="H30" s="7" t="s">
        <v>105</v>
      </c>
      <c r="I30" s="8">
        <v>9</v>
      </c>
      <c r="J30" s="5">
        <v>190</v>
      </c>
      <c r="K30" s="9">
        <v>42676</v>
      </c>
      <c r="L30" s="5">
        <v>35</v>
      </c>
      <c r="M30" s="5">
        <v>5</v>
      </c>
      <c r="N30" s="10">
        <f t="shared" si="4"/>
        <v>42676</v>
      </c>
      <c r="O30" s="10">
        <f t="shared" si="5"/>
        <v>44502</v>
      </c>
      <c r="P30" s="10">
        <f t="shared" si="9"/>
        <v>55459</v>
      </c>
      <c r="Q30" s="11">
        <f t="shared" si="7"/>
        <v>2016</v>
      </c>
      <c r="R30" s="11">
        <f t="shared" si="8"/>
        <v>2021</v>
      </c>
      <c r="S30" s="11">
        <f t="shared" si="10"/>
        <v>2051</v>
      </c>
      <c r="T30" s="12" t="s">
        <v>37</v>
      </c>
      <c r="U30" s="73"/>
      <c r="V30" s="73"/>
      <c r="W30" s="73"/>
      <c r="X30" s="73"/>
      <c r="Y30" s="73"/>
      <c r="Z30" s="73"/>
    </row>
    <row r="31" spans="1:26" x14ac:dyDescent="0.3">
      <c r="A31" s="61">
        <v>2020</v>
      </c>
      <c r="B31" s="4" t="s">
        <v>88</v>
      </c>
      <c r="C31" s="4" t="s">
        <v>106</v>
      </c>
      <c r="D31" s="5">
        <v>3</v>
      </c>
      <c r="E31" s="7" t="s">
        <v>107</v>
      </c>
      <c r="F31" s="36">
        <v>6416428</v>
      </c>
      <c r="G31" s="36">
        <v>469470</v>
      </c>
      <c r="H31" s="7" t="s">
        <v>98</v>
      </c>
      <c r="I31" s="8">
        <v>4</v>
      </c>
      <c r="J31" s="5">
        <v>185</v>
      </c>
      <c r="K31" s="9">
        <v>42787</v>
      </c>
      <c r="L31" s="5">
        <v>35</v>
      </c>
      <c r="M31" s="5">
        <v>5</v>
      </c>
      <c r="N31" s="10">
        <f t="shared" si="4"/>
        <v>42787</v>
      </c>
      <c r="O31" s="10">
        <f t="shared" si="5"/>
        <v>44613</v>
      </c>
      <c r="P31" s="10">
        <f t="shared" si="9"/>
        <v>55570</v>
      </c>
      <c r="Q31" s="11">
        <f t="shared" si="7"/>
        <v>2017</v>
      </c>
      <c r="R31" s="11">
        <f t="shared" si="8"/>
        <v>2022</v>
      </c>
      <c r="S31" s="11">
        <f t="shared" si="10"/>
        <v>2052</v>
      </c>
      <c r="T31" s="12" t="s">
        <v>37</v>
      </c>
      <c r="U31" s="73"/>
      <c r="V31" s="73"/>
      <c r="W31" s="73"/>
      <c r="X31" s="73"/>
      <c r="Y31" s="73"/>
      <c r="Z31" s="73"/>
    </row>
    <row r="32" spans="1:26" x14ac:dyDescent="0.3">
      <c r="A32" s="61">
        <v>2020</v>
      </c>
      <c r="B32" s="4" t="s">
        <v>108</v>
      </c>
      <c r="C32" s="4" t="s">
        <v>110</v>
      </c>
      <c r="D32" s="5">
        <v>4</v>
      </c>
      <c r="E32" s="4" t="s">
        <v>111</v>
      </c>
      <c r="F32" s="36">
        <v>6329851.1200000001</v>
      </c>
      <c r="G32" s="36">
        <v>581919.52</v>
      </c>
      <c r="H32" s="7" t="s">
        <v>56</v>
      </c>
      <c r="I32" s="8">
        <v>58</v>
      </c>
      <c r="J32" s="5">
        <v>200</v>
      </c>
      <c r="K32" s="9">
        <v>42381</v>
      </c>
      <c r="L32" s="5">
        <v>30</v>
      </c>
      <c r="M32" s="5">
        <v>5</v>
      </c>
      <c r="N32" s="10">
        <f t="shared" si="4"/>
        <v>42381</v>
      </c>
      <c r="O32" s="10">
        <f t="shared" si="5"/>
        <v>44208</v>
      </c>
      <c r="P32" s="10">
        <f t="shared" si="9"/>
        <v>53339</v>
      </c>
      <c r="Q32" s="11">
        <f t="shared" si="7"/>
        <v>2016</v>
      </c>
      <c r="R32" s="11">
        <f t="shared" si="8"/>
        <v>2021</v>
      </c>
      <c r="S32" s="11">
        <f t="shared" si="10"/>
        <v>2046</v>
      </c>
      <c r="T32" s="12">
        <v>900000</v>
      </c>
      <c r="U32" s="73"/>
      <c r="V32" s="73"/>
      <c r="W32" s="73"/>
      <c r="X32" s="73"/>
      <c r="Y32" s="73"/>
      <c r="Z32" s="73"/>
    </row>
    <row r="33" spans="1:26" ht="21.75" customHeight="1" x14ac:dyDescent="0.3">
      <c r="A33" s="61">
        <v>2020</v>
      </c>
      <c r="F33" s="36"/>
      <c r="G33" s="36"/>
      <c r="K33" s="9"/>
      <c r="N33" s="10"/>
      <c r="O33" s="10"/>
      <c r="P33" s="10"/>
      <c r="Q33" s="11"/>
      <c r="R33" s="11"/>
      <c r="S33" s="11"/>
      <c r="T33" s="12"/>
      <c r="U33" s="73"/>
      <c r="V33" s="73"/>
      <c r="W33" s="73"/>
      <c r="X33" s="73"/>
      <c r="Y33" s="73"/>
      <c r="Z33" s="73"/>
    </row>
    <row r="34" spans="1:26" x14ac:dyDescent="0.3">
      <c r="A34" s="61">
        <v>2020</v>
      </c>
      <c r="F34" s="36"/>
      <c r="G34" s="36"/>
      <c r="K34" s="9"/>
      <c r="N34" s="9"/>
      <c r="O34" s="9"/>
      <c r="P34" s="10"/>
      <c r="Q34" s="10"/>
      <c r="S34" s="10"/>
      <c r="U34" s="73"/>
      <c r="V34" s="73"/>
      <c r="W34" s="73"/>
      <c r="X34" s="73"/>
      <c r="Y34" s="73"/>
      <c r="Z34" s="73"/>
    </row>
    <row r="35" spans="1:26" x14ac:dyDescent="0.3">
      <c r="A35" s="61">
        <v>2020</v>
      </c>
      <c r="B35" s="4" t="s">
        <v>115</v>
      </c>
      <c r="C35" s="4" t="s">
        <v>116</v>
      </c>
      <c r="D35" s="5">
        <v>4</v>
      </c>
      <c r="E35" s="4" t="s">
        <v>117</v>
      </c>
      <c r="F35" s="36">
        <v>6301454.7800000003</v>
      </c>
      <c r="G35" s="36">
        <v>461117.49</v>
      </c>
      <c r="H35" s="7" t="s">
        <v>56</v>
      </c>
      <c r="I35" s="8">
        <v>6</v>
      </c>
      <c r="J35" s="5">
        <v>150</v>
      </c>
      <c r="K35" s="9">
        <v>41627</v>
      </c>
      <c r="L35" s="5">
        <v>25</v>
      </c>
      <c r="M35" s="5">
        <v>10</v>
      </c>
      <c r="N35" s="10">
        <f>K35</f>
        <v>41627</v>
      </c>
      <c r="O35" s="10">
        <f>DATE(YEAR(K35)+M35,MONTH(K35),DAY(K35))</f>
        <v>45279</v>
      </c>
      <c r="P35" s="10">
        <f>DATE(YEAR(K35)+L35,MONTH(K35),DAY(K35))</f>
        <v>50758</v>
      </c>
      <c r="Q35" s="11">
        <f t="shared" ref="Q35:S39" si="11">YEAR(N35)</f>
        <v>2013</v>
      </c>
      <c r="R35" s="11">
        <f t="shared" si="11"/>
        <v>2023</v>
      </c>
      <c r="S35" s="11">
        <f t="shared" si="11"/>
        <v>2038</v>
      </c>
      <c r="T35" s="12">
        <v>300000</v>
      </c>
      <c r="U35" s="14"/>
      <c r="V35" s="73"/>
      <c r="W35" s="73"/>
      <c r="X35" s="73"/>
      <c r="Y35" s="73"/>
      <c r="Z35" s="73"/>
    </row>
    <row r="36" spans="1:26" x14ac:dyDescent="0.3">
      <c r="A36" s="61">
        <v>2020</v>
      </c>
      <c r="B36" s="4" t="s">
        <v>115</v>
      </c>
      <c r="C36" s="4" t="s">
        <v>116</v>
      </c>
      <c r="D36" s="5">
        <v>4</v>
      </c>
      <c r="E36" s="4" t="s">
        <v>118</v>
      </c>
      <c r="F36" s="36">
        <v>6301458.4900000002</v>
      </c>
      <c r="G36" s="36">
        <v>462454.85</v>
      </c>
      <c r="H36" s="7" t="s">
        <v>119</v>
      </c>
      <c r="I36" s="8">
        <v>3</v>
      </c>
      <c r="J36" s="5">
        <v>150</v>
      </c>
      <c r="K36" s="9">
        <v>41627</v>
      </c>
      <c r="L36" s="5">
        <v>25</v>
      </c>
      <c r="M36" s="5">
        <v>10</v>
      </c>
      <c r="N36" s="10">
        <f>K36</f>
        <v>41627</v>
      </c>
      <c r="O36" s="10">
        <f>DATE(YEAR(K36)+M36,MONTH(K36),DAY(K36))</f>
        <v>45279</v>
      </c>
      <c r="P36" s="10">
        <f>DATE(YEAR(K36)+L36,MONTH(K36),DAY(K36))</f>
        <v>50758</v>
      </c>
      <c r="Q36" s="11">
        <f t="shared" si="11"/>
        <v>2013</v>
      </c>
      <c r="R36" s="11">
        <f t="shared" si="11"/>
        <v>2023</v>
      </c>
      <c r="S36" s="11">
        <f t="shared" si="11"/>
        <v>2038</v>
      </c>
      <c r="T36" s="12">
        <v>300000</v>
      </c>
      <c r="U36" s="14"/>
      <c r="V36" s="73"/>
      <c r="W36" s="73"/>
      <c r="X36" s="73"/>
      <c r="Y36" s="73"/>
      <c r="Z36" s="73"/>
    </row>
    <row r="37" spans="1:26" s="14" customFormat="1" x14ac:dyDescent="0.3">
      <c r="A37" s="61">
        <v>2020</v>
      </c>
      <c r="B37" s="4" t="s">
        <v>115</v>
      </c>
      <c r="C37" s="4" t="s">
        <v>120</v>
      </c>
      <c r="D37" s="5">
        <v>4</v>
      </c>
      <c r="E37" s="4" t="s">
        <v>121</v>
      </c>
      <c r="F37" s="36">
        <v>6330377.25</v>
      </c>
      <c r="G37" s="36">
        <v>522568.89</v>
      </c>
      <c r="H37" s="7" t="s">
        <v>36</v>
      </c>
      <c r="I37" s="8">
        <v>50</v>
      </c>
      <c r="J37" s="5">
        <v>191</v>
      </c>
      <c r="K37" s="9">
        <v>40717</v>
      </c>
      <c r="L37" s="5">
        <v>35</v>
      </c>
      <c r="M37" s="5">
        <v>10</v>
      </c>
      <c r="N37" s="10">
        <f>K37</f>
        <v>40717</v>
      </c>
      <c r="O37" s="10">
        <f>DATE(YEAR(K37)+M37,MONTH(K37),DAY(K37))</f>
        <v>44370</v>
      </c>
      <c r="P37" s="10">
        <f>DATE(YEAR(K37)+L37,MONTH(K37),DAY(K37))</f>
        <v>53501</v>
      </c>
      <c r="Q37" s="11">
        <f t="shared" si="11"/>
        <v>2011</v>
      </c>
      <c r="R37" s="11">
        <f t="shared" si="11"/>
        <v>2021</v>
      </c>
      <c r="S37" s="11">
        <f t="shared" si="11"/>
        <v>2046</v>
      </c>
      <c r="T37" s="12">
        <v>300000</v>
      </c>
      <c r="X37" s="73"/>
      <c r="Y37" s="73"/>
    </row>
    <row r="38" spans="1:26" s="14" customFormat="1" x14ac:dyDescent="0.3">
      <c r="A38" s="61">
        <v>2020</v>
      </c>
      <c r="B38" s="4" t="s">
        <v>115</v>
      </c>
      <c r="C38" s="4" t="s">
        <v>122</v>
      </c>
      <c r="D38" s="5">
        <v>4</v>
      </c>
      <c r="E38" s="4" t="s">
        <v>123</v>
      </c>
      <c r="F38" s="36">
        <v>6280556.6600000001</v>
      </c>
      <c r="G38" s="36">
        <v>566947.59</v>
      </c>
      <c r="H38" s="7" t="s">
        <v>124</v>
      </c>
      <c r="I38" s="8">
        <v>10</v>
      </c>
      <c r="J38" s="5">
        <v>150</v>
      </c>
      <c r="K38" s="9">
        <v>40858</v>
      </c>
      <c r="L38" s="5">
        <v>35</v>
      </c>
      <c r="M38" s="5">
        <v>10</v>
      </c>
      <c r="N38" s="10">
        <f>K38</f>
        <v>40858</v>
      </c>
      <c r="O38" s="10">
        <f>DATE(YEAR(K38)+M38,MONTH(K38),DAY(K38))</f>
        <v>44511</v>
      </c>
      <c r="P38" s="10">
        <f>DATE(YEAR(K38)+L38,MONTH(K38),DAY(K38))</f>
        <v>53642</v>
      </c>
      <c r="Q38" s="11">
        <f t="shared" si="11"/>
        <v>2011</v>
      </c>
      <c r="R38" s="11">
        <f t="shared" si="11"/>
        <v>2021</v>
      </c>
      <c r="S38" s="11">
        <f t="shared" si="11"/>
        <v>2046</v>
      </c>
      <c r="T38" s="12">
        <v>300000</v>
      </c>
      <c r="U38" s="73"/>
      <c r="X38" s="73"/>
      <c r="Y38" s="73"/>
    </row>
    <row r="39" spans="1:26" s="14" customFormat="1" x14ac:dyDescent="0.3">
      <c r="A39" s="61">
        <v>2020</v>
      </c>
      <c r="B39" s="4" t="s">
        <v>115</v>
      </c>
      <c r="C39" s="4" t="s">
        <v>125</v>
      </c>
      <c r="D39" s="5">
        <v>4</v>
      </c>
      <c r="E39" s="4" t="s">
        <v>126</v>
      </c>
      <c r="F39" s="36">
        <v>6287624</v>
      </c>
      <c r="G39" s="36">
        <v>417702</v>
      </c>
      <c r="H39" s="7" t="s">
        <v>56</v>
      </c>
      <c r="I39" s="8">
        <v>12</v>
      </c>
      <c r="J39" s="5">
        <v>180</v>
      </c>
      <c r="K39" s="9">
        <v>41515</v>
      </c>
      <c r="L39" s="5">
        <v>35</v>
      </c>
      <c r="M39" s="5">
        <v>10</v>
      </c>
      <c r="N39" s="10">
        <f>K39</f>
        <v>41515</v>
      </c>
      <c r="O39" s="10">
        <f>DATE(YEAR(K39)+M39,MONTH(K39),DAY(K39))</f>
        <v>45167</v>
      </c>
      <c r="P39" s="10">
        <f>DATE(YEAR(K39)+L39,MONTH(K39),DAY(K39))</f>
        <v>54299</v>
      </c>
      <c r="Q39" s="11">
        <f t="shared" si="11"/>
        <v>2013</v>
      </c>
      <c r="R39" s="11">
        <f t="shared" si="11"/>
        <v>2023</v>
      </c>
      <c r="S39" s="11">
        <f t="shared" si="11"/>
        <v>2048</v>
      </c>
      <c r="T39" s="12">
        <v>300000</v>
      </c>
      <c r="X39" s="73"/>
      <c r="Y39" s="73"/>
    </row>
    <row r="40" spans="1:26" x14ac:dyDescent="0.3">
      <c r="A40" s="61">
        <v>2020</v>
      </c>
      <c r="F40" s="36"/>
      <c r="G40" s="36"/>
      <c r="K40" s="9"/>
      <c r="N40" s="10"/>
      <c r="O40" s="10"/>
      <c r="P40" s="10"/>
      <c r="Q40" s="11"/>
      <c r="R40" s="11"/>
      <c r="S40" s="11"/>
      <c r="T40" s="12"/>
      <c r="U40" s="14"/>
      <c r="V40" s="73"/>
      <c r="W40" s="73"/>
      <c r="X40" s="73"/>
      <c r="Y40" s="73"/>
      <c r="Z40" s="73"/>
    </row>
    <row r="41" spans="1:26" s="14" customFormat="1" x14ac:dyDescent="0.3">
      <c r="A41" s="61">
        <v>2020</v>
      </c>
      <c r="B41" s="4" t="s">
        <v>115</v>
      </c>
      <c r="C41" s="4" t="s">
        <v>120</v>
      </c>
      <c r="D41" s="5">
        <v>4</v>
      </c>
      <c r="E41" s="4" t="s">
        <v>127</v>
      </c>
      <c r="F41" s="36">
        <v>6334011.8600000003</v>
      </c>
      <c r="G41" s="36">
        <v>515020.16</v>
      </c>
      <c r="H41" s="7" t="s">
        <v>56</v>
      </c>
      <c r="I41" s="8">
        <v>16</v>
      </c>
      <c r="J41" s="5">
        <v>180</v>
      </c>
      <c r="K41" s="9">
        <v>41816</v>
      </c>
      <c r="L41" s="5">
        <v>35</v>
      </c>
      <c r="M41" s="5">
        <v>10</v>
      </c>
      <c r="N41" s="10">
        <f t="shared" ref="N41:N83" si="12">K41</f>
        <v>41816</v>
      </c>
      <c r="O41" s="10">
        <f>DATE(YEAR(K41)+M41,MONTH(K41),DAY(K41))</f>
        <v>45469</v>
      </c>
      <c r="P41" s="10">
        <f>DATE(YEAR(K41)+L41,MONTH(K41),DAY(K41))</f>
        <v>54600</v>
      </c>
      <c r="Q41" s="11">
        <f t="shared" ref="Q41:S45" si="13">YEAR(N41)</f>
        <v>2014</v>
      </c>
      <c r="R41" s="11">
        <f t="shared" si="13"/>
        <v>2024</v>
      </c>
      <c r="S41" s="11">
        <f t="shared" si="13"/>
        <v>2049</v>
      </c>
      <c r="T41" s="12">
        <v>350000</v>
      </c>
      <c r="U41" s="73"/>
      <c r="X41" s="73"/>
      <c r="Y41" s="73"/>
    </row>
    <row r="42" spans="1:26" s="14" customFormat="1" x14ac:dyDescent="0.3">
      <c r="A42" s="61">
        <v>2020</v>
      </c>
      <c r="B42" s="4" t="s">
        <v>115</v>
      </c>
      <c r="C42" s="4" t="s">
        <v>120</v>
      </c>
      <c r="D42" s="5">
        <v>4</v>
      </c>
      <c r="E42" s="4" t="s">
        <v>128</v>
      </c>
      <c r="F42" s="36">
        <v>6337155.9800000004</v>
      </c>
      <c r="G42" s="36">
        <v>512622.05</v>
      </c>
      <c r="H42" s="7" t="s">
        <v>36</v>
      </c>
      <c r="I42" s="8">
        <v>11</v>
      </c>
      <c r="J42" s="5">
        <v>200</v>
      </c>
      <c r="K42" s="9">
        <v>42431</v>
      </c>
      <c r="L42" s="5">
        <v>35</v>
      </c>
      <c r="M42" s="5">
        <v>5</v>
      </c>
      <c r="N42" s="10">
        <f t="shared" si="12"/>
        <v>42431</v>
      </c>
      <c r="O42" s="10">
        <f>DATE(YEAR(K42)+M42,MONTH(K42),DAY(K42))</f>
        <v>44257</v>
      </c>
      <c r="P42" s="10">
        <f>DATE(YEAR(K42)+L42,MONTH(K42),DAY(K42))</f>
        <v>55214</v>
      </c>
      <c r="Q42" s="11">
        <f t="shared" si="13"/>
        <v>2016</v>
      </c>
      <c r="R42" s="11">
        <f t="shared" si="13"/>
        <v>2021</v>
      </c>
      <c r="S42" s="11">
        <f t="shared" si="13"/>
        <v>2051</v>
      </c>
      <c r="T42" s="12">
        <v>390000</v>
      </c>
      <c r="X42" s="73"/>
      <c r="Y42" s="73"/>
    </row>
    <row r="43" spans="1:26" x14ac:dyDescent="0.3">
      <c r="A43" s="61">
        <v>2020</v>
      </c>
      <c r="B43" s="4" t="s">
        <v>115</v>
      </c>
      <c r="C43" s="4" t="s">
        <v>122</v>
      </c>
      <c r="D43" s="5">
        <v>4</v>
      </c>
      <c r="E43" s="15" t="s">
        <v>129</v>
      </c>
      <c r="F43" s="36">
        <v>6321068</v>
      </c>
      <c r="G43" s="36">
        <v>499083</v>
      </c>
      <c r="H43" s="16" t="s">
        <v>130</v>
      </c>
      <c r="I43" s="17">
        <v>3</v>
      </c>
      <c r="J43" s="5">
        <v>210</v>
      </c>
      <c r="K43" s="9">
        <v>42619</v>
      </c>
      <c r="L43" s="5">
        <v>35</v>
      </c>
      <c r="M43" s="5">
        <v>5</v>
      </c>
      <c r="N43" s="10">
        <f t="shared" si="12"/>
        <v>42619</v>
      </c>
      <c r="O43" s="10">
        <f>DATE(YEAR(K43)+M43,MONTH(K43),DAY(K43))</f>
        <v>44445</v>
      </c>
      <c r="P43" s="10">
        <f>DATE(YEAR(K43)+L43,MONTH(K43),DAY(K43))</f>
        <v>55402</v>
      </c>
      <c r="Q43" s="11">
        <f t="shared" si="13"/>
        <v>2016</v>
      </c>
      <c r="R43" s="11">
        <f t="shared" si="13"/>
        <v>2021</v>
      </c>
      <c r="S43" s="5">
        <f t="shared" si="13"/>
        <v>2051</v>
      </c>
      <c r="T43" s="12" t="s">
        <v>37</v>
      </c>
      <c r="U43" s="73"/>
      <c r="V43" s="73"/>
      <c r="W43" s="73"/>
      <c r="X43" s="73"/>
      <c r="Y43" s="73"/>
      <c r="Z43" s="73"/>
    </row>
    <row r="44" spans="1:26" s="14" customFormat="1" ht="18" customHeight="1" x14ac:dyDescent="0.3">
      <c r="A44" s="61">
        <v>2020</v>
      </c>
      <c r="B44" s="7" t="s">
        <v>115</v>
      </c>
      <c r="C44" s="7" t="s">
        <v>116</v>
      </c>
      <c r="D44" s="5">
        <v>4</v>
      </c>
      <c r="E44" s="7" t="s">
        <v>131</v>
      </c>
      <c r="F44" s="36">
        <v>6303249.9199999999</v>
      </c>
      <c r="G44" s="36">
        <v>460443.67</v>
      </c>
      <c r="H44" s="7" t="s">
        <v>132</v>
      </c>
      <c r="I44" s="8">
        <v>22</v>
      </c>
      <c r="J44" s="5">
        <v>210</v>
      </c>
      <c r="K44" s="9">
        <v>42723</v>
      </c>
      <c r="L44" s="5">
        <v>35</v>
      </c>
      <c r="M44" s="5">
        <v>5</v>
      </c>
      <c r="N44" s="10">
        <f t="shared" si="12"/>
        <v>42723</v>
      </c>
      <c r="O44" s="10">
        <f>DATE(YEAR(K44)+M44,MONTH(K44),DAY(K44))</f>
        <v>44549</v>
      </c>
      <c r="P44" s="10">
        <f>DATE(YEAR(K44)+L44,MONTH(K44),DAY(K44))</f>
        <v>55506</v>
      </c>
      <c r="Q44" s="11">
        <f t="shared" si="13"/>
        <v>2016</v>
      </c>
      <c r="R44" s="11">
        <f t="shared" si="13"/>
        <v>2021</v>
      </c>
      <c r="S44" s="11">
        <f t="shared" si="13"/>
        <v>2051</v>
      </c>
      <c r="T44" s="12" t="s">
        <v>37</v>
      </c>
      <c r="U44" s="73"/>
      <c r="X44" s="73"/>
      <c r="Y44" s="73"/>
    </row>
    <row r="45" spans="1:26" x14ac:dyDescent="0.3">
      <c r="A45" s="61">
        <v>2020</v>
      </c>
      <c r="B45" s="4" t="s">
        <v>133</v>
      </c>
      <c r="C45" s="4" t="s">
        <v>134</v>
      </c>
      <c r="D45" s="5">
        <v>1</v>
      </c>
      <c r="E45" s="4" t="s">
        <v>135</v>
      </c>
      <c r="F45" s="36">
        <v>7262364.8399999999</v>
      </c>
      <c r="G45" s="36">
        <v>767168.95</v>
      </c>
      <c r="H45" s="7" t="s">
        <v>136</v>
      </c>
      <c r="I45" s="8">
        <v>314</v>
      </c>
      <c r="J45" s="5">
        <v>200</v>
      </c>
      <c r="K45" s="9">
        <v>40896</v>
      </c>
      <c r="L45" s="5">
        <v>30</v>
      </c>
      <c r="M45" s="9">
        <v>44561</v>
      </c>
      <c r="N45" s="10">
        <f t="shared" si="12"/>
        <v>40896</v>
      </c>
      <c r="O45" s="10">
        <f>M45</f>
        <v>44561</v>
      </c>
      <c r="P45" s="10">
        <f>DATE(YEAR(K45)+L45,MONTH(K45),DAY(K45))</f>
        <v>51854</v>
      </c>
      <c r="Q45" s="11">
        <f t="shared" si="13"/>
        <v>2011</v>
      </c>
      <c r="R45" s="11">
        <f t="shared" si="13"/>
        <v>2021</v>
      </c>
      <c r="S45" s="11">
        <f t="shared" si="13"/>
        <v>2041</v>
      </c>
      <c r="T45" s="12">
        <v>1300000</v>
      </c>
      <c r="U45" s="83"/>
      <c r="V45" s="73"/>
      <c r="W45" s="73"/>
      <c r="X45" s="73"/>
      <c r="Y45" s="73"/>
      <c r="Z45" s="73"/>
    </row>
    <row r="46" spans="1:26" x14ac:dyDescent="0.3">
      <c r="A46" s="61">
        <v>2020</v>
      </c>
      <c r="B46" s="7" t="s">
        <v>133</v>
      </c>
      <c r="C46" s="7" t="s">
        <v>134</v>
      </c>
      <c r="D46" s="5">
        <v>1</v>
      </c>
      <c r="E46" s="7" t="s">
        <v>137</v>
      </c>
      <c r="F46" s="36">
        <v>7272471.9800000004</v>
      </c>
      <c r="G46" s="36">
        <v>745390.48</v>
      </c>
      <c r="H46" s="7" t="s">
        <v>136</v>
      </c>
      <c r="I46" s="8">
        <v>440</v>
      </c>
      <c r="J46" s="5">
        <v>200</v>
      </c>
      <c r="K46" s="9">
        <v>42348</v>
      </c>
      <c r="L46" s="9">
        <v>44561</v>
      </c>
      <c r="M46" s="9">
        <v>53285</v>
      </c>
      <c r="N46" s="10">
        <f t="shared" si="12"/>
        <v>42348</v>
      </c>
      <c r="O46" s="9">
        <v>44561</v>
      </c>
      <c r="P46" s="5" t="s">
        <v>37</v>
      </c>
      <c r="Q46" s="5">
        <v>2014</v>
      </c>
      <c r="R46" s="5">
        <v>2021</v>
      </c>
      <c r="S46" s="5">
        <v>2045</v>
      </c>
      <c r="T46" s="12">
        <v>1300000</v>
      </c>
      <c r="U46" s="73"/>
      <c r="V46" s="73"/>
      <c r="W46" s="73"/>
      <c r="X46" s="73"/>
      <c r="Y46" s="73"/>
      <c r="Z46" s="73"/>
    </row>
    <row r="47" spans="1:26" x14ac:dyDescent="0.3">
      <c r="A47" s="61">
        <v>2020</v>
      </c>
      <c r="B47" s="7" t="s">
        <v>133</v>
      </c>
      <c r="C47" s="7" t="s">
        <v>134</v>
      </c>
      <c r="D47" s="5">
        <v>1</v>
      </c>
      <c r="E47" s="7" t="s">
        <v>138</v>
      </c>
      <c r="F47" s="36">
        <v>7258944</v>
      </c>
      <c r="G47" s="36">
        <v>763744</v>
      </c>
      <c r="H47" s="7" t="s">
        <v>136</v>
      </c>
      <c r="I47" s="8">
        <v>442</v>
      </c>
      <c r="J47" s="5">
        <v>200</v>
      </c>
      <c r="K47" s="9">
        <v>43270</v>
      </c>
      <c r="L47" s="9" t="s">
        <v>37</v>
      </c>
      <c r="M47" s="5" t="s">
        <v>37</v>
      </c>
      <c r="N47" s="10">
        <f t="shared" si="12"/>
        <v>43270</v>
      </c>
      <c r="O47" s="9">
        <v>44561</v>
      </c>
      <c r="P47" s="10" t="s">
        <v>37</v>
      </c>
      <c r="Q47" s="5">
        <v>2018</v>
      </c>
      <c r="R47" s="5">
        <v>2021</v>
      </c>
      <c r="S47" s="5" t="s">
        <v>37</v>
      </c>
      <c r="T47" s="5" t="s">
        <v>37</v>
      </c>
      <c r="U47" s="14"/>
      <c r="V47" s="73"/>
      <c r="W47" s="73"/>
      <c r="X47" s="73"/>
      <c r="Y47" s="73"/>
      <c r="Z47" s="73"/>
    </row>
    <row r="48" spans="1:26" s="14" customFormat="1" x14ac:dyDescent="0.3">
      <c r="A48" s="61">
        <v>2020</v>
      </c>
      <c r="B48" s="4" t="s">
        <v>139</v>
      </c>
      <c r="C48" s="4" t="s">
        <v>140</v>
      </c>
      <c r="D48" s="5">
        <v>4</v>
      </c>
      <c r="E48" s="4" t="s">
        <v>141</v>
      </c>
      <c r="F48" s="36">
        <v>6184803.7699999996</v>
      </c>
      <c r="G48" s="36">
        <v>392295.98</v>
      </c>
      <c r="H48" s="7" t="s">
        <v>142</v>
      </c>
      <c r="I48" s="8">
        <v>1</v>
      </c>
      <c r="J48" s="5">
        <v>145</v>
      </c>
      <c r="K48" s="9">
        <v>41690</v>
      </c>
      <c r="L48" s="5">
        <v>30</v>
      </c>
      <c r="M48" s="5">
        <v>5</v>
      </c>
      <c r="N48" s="10">
        <f t="shared" si="12"/>
        <v>41690</v>
      </c>
      <c r="O48" s="10">
        <f t="shared" ref="O48:O65" si="14">DATE(YEAR(K48)+M48,MONTH(K48),DAY(K48))</f>
        <v>43516</v>
      </c>
      <c r="P48" s="10">
        <f t="shared" ref="P48:P65" si="15">DATE(YEAR(K48)+L48,MONTH(K48),DAY(K48))</f>
        <v>52647</v>
      </c>
      <c r="Q48" s="11">
        <f t="shared" ref="Q48:Q61" si="16">YEAR(N48)</f>
        <v>2014</v>
      </c>
      <c r="R48" s="11">
        <f t="shared" ref="R48:R61" si="17">YEAR(O48)</f>
        <v>2019</v>
      </c>
      <c r="S48" s="11">
        <f t="shared" ref="S48:S61" si="18">YEAR(P48)</f>
        <v>2044</v>
      </c>
      <c r="T48" s="12">
        <v>300000</v>
      </c>
      <c r="U48" s="84"/>
      <c r="X48" s="73"/>
      <c r="Y48" s="73"/>
    </row>
    <row r="49" spans="1:26" x14ac:dyDescent="0.3">
      <c r="A49" s="61">
        <v>2020</v>
      </c>
      <c r="B49" s="4" t="s">
        <v>139</v>
      </c>
      <c r="C49" s="4" t="s">
        <v>143</v>
      </c>
      <c r="D49" s="5">
        <v>4</v>
      </c>
      <c r="E49" s="4" t="s">
        <v>144</v>
      </c>
      <c r="F49" s="36">
        <v>6147662.6100000003</v>
      </c>
      <c r="G49" s="36">
        <v>445115.79</v>
      </c>
      <c r="H49" s="7" t="s">
        <v>145</v>
      </c>
      <c r="I49" s="8">
        <v>3</v>
      </c>
      <c r="J49" s="5">
        <v>106.5</v>
      </c>
      <c r="K49" s="9">
        <v>41829</v>
      </c>
      <c r="L49" s="5">
        <v>30</v>
      </c>
      <c r="M49" s="5">
        <v>5</v>
      </c>
      <c r="N49" s="10">
        <f t="shared" si="12"/>
        <v>41829</v>
      </c>
      <c r="O49" s="10">
        <f t="shared" si="14"/>
        <v>43655</v>
      </c>
      <c r="P49" s="10">
        <f t="shared" si="15"/>
        <v>52787</v>
      </c>
      <c r="Q49" s="11">
        <f t="shared" si="16"/>
        <v>2014</v>
      </c>
      <c r="R49" s="11">
        <f t="shared" si="17"/>
        <v>2019</v>
      </c>
      <c r="S49" s="11">
        <f t="shared" si="18"/>
        <v>2044</v>
      </c>
      <c r="T49" s="12">
        <v>300000</v>
      </c>
      <c r="U49" s="73"/>
      <c r="V49" s="73"/>
      <c r="W49" s="73"/>
      <c r="X49" s="73"/>
      <c r="Y49" s="73"/>
      <c r="Z49" s="73"/>
    </row>
    <row r="50" spans="1:26" x14ac:dyDescent="0.3">
      <c r="A50" s="61">
        <v>2020</v>
      </c>
      <c r="B50" s="4" t="s">
        <v>146</v>
      </c>
      <c r="C50" s="4" t="s">
        <v>147</v>
      </c>
      <c r="D50" s="5">
        <v>3</v>
      </c>
      <c r="E50" s="4" t="s">
        <v>148</v>
      </c>
      <c r="F50" s="36">
        <v>6576510.2300000004</v>
      </c>
      <c r="G50" s="36">
        <v>565822.80000000005</v>
      </c>
      <c r="H50" s="7" t="s">
        <v>149</v>
      </c>
      <c r="I50" s="8">
        <v>10</v>
      </c>
      <c r="J50" s="5">
        <v>210</v>
      </c>
      <c r="K50" s="9">
        <v>43188</v>
      </c>
      <c r="L50" s="5">
        <v>30</v>
      </c>
      <c r="M50" s="5">
        <v>7</v>
      </c>
      <c r="N50" s="10">
        <f t="shared" si="12"/>
        <v>43188</v>
      </c>
      <c r="O50" s="10">
        <f t="shared" si="14"/>
        <v>45745</v>
      </c>
      <c r="P50" s="10">
        <f t="shared" si="15"/>
        <v>54146</v>
      </c>
      <c r="Q50" s="11">
        <f t="shared" si="16"/>
        <v>2018</v>
      </c>
      <c r="R50" s="11">
        <f t="shared" si="17"/>
        <v>2025</v>
      </c>
      <c r="S50" s="11">
        <f t="shared" si="18"/>
        <v>2048</v>
      </c>
      <c r="T50" s="12">
        <v>500000</v>
      </c>
      <c r="U50" s="71"/>
      <c r="V50" s="73"/>
      <c r="W50" s="73"/>
      <c r="X50" s="73"/>
      <c r="Y50" s="73"/>
      <c r="Z50" s="73"/>
    </row>
    <row r="51" spans="1:26" x14ac:dyDescent="0.3">
      <c r="A51" s="61">
        <v>2020</v>
      </c>
      <c r="B51" s="18" t="s">
        <v>150</v>
      </c>
      <c r="C51" s="18" t="s">
        <v>154</v>
      </c>
      <c r="D51" s="19">
        <v>3</v>
      </c>
      <c r="E51" s="18" t="s">
        <v>155</v>
      </c>
      <c r="F51" s="37">
        <v>6554833.7599999998</v>
      </c>
      <c r="G51" s="37">
        <v>395055.63</v>
      </c>
      <c r="H51" s="14" t="s">
        <v>156</v>
      </c>
      <c r="I51" s="22">
        <v>8</v>
      </c>
      <c r="J51" s="5">
        <v>150</v>
      </c>
      <c r="K51" s="9">
        <v>41766</v>
      </c>
      <c r="L51" s="5">
        <v>30</v>
      </c>
      <c r="M51" s="5">
        <v>5</v>
      </c>
      <c r="N51" s="10">
        <f t="shared" si="12"/>
        <v>41766</v>
      </c>
      <c r="O51" s="10">
        <f t="shared" si="14"/>
        <v>43592</v>
      </c>
      <c r="P51" s="23">
        <f t="shared" si="15"/>
        <v>52724</v>
      </c>
      <c r="Q51" s="11">
        <f t="shared" si="16"/>
        <v>2014</v>
      </c>
      <c r="R51" s="11">
        <f t="shared" si="17"/>
        <v>2019</v>
      </c>
      <c r="S51" s="11">
        <f t="shared" si="18"/>
        <v>2044</v>
      </c>
      <c r="T51" s="12">
        <v>300000</v>
      </c>
      <c r="U51" s="73"/>
      <c r="V51" s="73"/>
      <c r="W51" s="73"/>
      <c r="X51" s="73"/>
      <c r="Y51" s="73"/>
      <c r="Z51" s="73"/>
    </row>
    <row r="52" spans="1:26" x14ac:dyDescent="0.3">
      <c r="A52" s="61">
        <v>2020</v>
      </c>
      <c r="B52" s="18" t="s">
        <v>150</v>
      </c>
      <c r="C52" s="18" t="s">
        <v>154</v>
      </c>
      <c r="D52" s="19">
        <v>3</v>
      </c>
      <c r="E52" s="18" t="s">
        <v>157</v>
      </c>
      <c r="F52" s="37">
        <v>6543814.8300000001</v>
      </c>
      <c r="G52" s="37">
        <v>398190.27</v>
      </c>
      <c r="H52" s="14" t="s">
        <v>158</v>
      </c>
      <c r="I52" s="22">
        <v>14</v>
      </c>
      <c r="J52" s="5">
        <v>150</v>
      </c>
      <c r="K52" s="9">
        <v>41821</v>
      </c>
      <c r="L52" s="5">
        <v>30</v>
      </c>
      <c r="M52" s="5">
        <v>5</v>
      </c>
      <c r="N52" s="10">
        <f t="shared" si="12"/>
        <v>41821</v>
      </c>
      <c r="O52" s="10">
        <f t="shared" si="14"/>
        <v>43647</v>
      </c>
      <c r="P52" s="23">
        <f t="shared" si="15"/>
        <v>52779</v>
      </c>
      <c r="Q52" s="11">
        <f t="shared" si="16"/>
        <v>2014</v>
      </c>
      <c r="R52" s="11">
        <f t="shared" si="17"/>
        <v>2019</v>
      </c>
      <c r="S52" s="11">
        <f t="shared" si="18"/>
        <v>2044</v>
      </c>
      <c r="T52" s="12">
        <v>300000</v>
      </c>
      <c r="U52" s="73"/>
      <c r="V52" s="73"/>
      <c r="W52" s="73"/>
      <c r="X52" s="73"/>
      <c r="Y52" s="73"/>
      <c r="Z52" s="73"/>
    </row>
    <row r="53" spans="1:26" x14ac:dyDescent="0.3">
      <c r="A53" s="61">
        <v>2020</v>
      </c>
      <c r="B53" s="4" t="s">
        <v>150</v>
      </c>
      <c r="C53" s="7" t="s">
        <v>159</v>
      </c>
      <c r="D53" s="5">
        <v>3</v>
      </c>
      <c r="E53" s="4" t="s">
        <v>160</v>
      </c>
      <c r="F53" s="36">
        <v>6619122</v>
      </c>
      <c r="G53" s="36">
        <v>391891</v>
      </c>
      <c r="H53" s="7" t="s">
        <v>161</v>
      </c>
      <c r="I53" s="8">
        <v>8</v>
      </c>
      <c r="J53" s="5">
        <v>200</v>
      </c>
      <c r="K53" s="9">
        <v>42935</v>
      </c>
      <c r="L53" s="5">
        <v>35</v>
      </c>
      <c r="M53" s="5">
        <v>5</v>
      </c>
      <c r="N53" s="10">
        <f t="shared" si="12"/>
        <v>42935</v>
      </c>
      <c r="O53" s="10">
        <f t="shared" si="14"/>
        <v>44761</v>
      </c>
      <c r="P53" s="23">
        <f t="shared" si="15"/>
        <v>55719</v>
      </c>
      <c r="Q53" s="11">
        <f t="shared" si="16"/>
        <v>2017</v>
      </c>
      <c r="R53" s="5">
        <f t="shared" si="17"/>
        <v>2022</v>
      </c>
      <c r="S53" s="5">
        <f t="shared" si="18"/>
        <v>2052</v>
      </c>
      <c r="T53" s="12">
        <v>500000</v>
      </c>
      <c r="U53" s="73"/>
      <c r="V53" s="73"/>
      <c r="W53" s="73"/>
      <c r="X53" s="73"/>
      <c r="Y53" s="73"/>
      <c r="Z53" s="73"/>
    </row>
    <row r="54" spans="1:26" s="14" customFormat="1" x14ac:dyDescent="0.3">
      <c r="A54" s="61">
        <v>2020</v>
      </c>
      <c r="B54" s="4" t="s">
        <v>150</v>
      </c>
      <c r="C54" s="7" t="s">
        <v>162</v>
      </c>
      <c r="D54" s="5">
        <v>3</v>
      </c>
      <c r="E54" s="4" t="s">
        <v>163</v>
      </c>
      <c r="F54" s="36">
        <v>6590638</v>
      </c>
      <c r="G54" s="36">
        <v>422446</v>
      </c>
      <c r="H54" s="7" t="s">
        <v>164</v>
      </c>
      <c r="I54" s="8">
        <v>4</v>
      </c>
      <c r="J54" s="5">
        <v>150</v>
      </c>
      <c r="K54" s="9">
        <v>43427</v>
      </c>
      <c r="L54" s="5">
        <v>35</v>
      </c>
      <c r="M54" s="5">
        <v>5</v>
      </c>
      <c r="N54" s="10">
        <f t="shared" si="12"/>
        <v>43427</v>
      </c>
      <c r="O54" s="10">
        <f t="shared" si="14"/>
        <v>45253</v>
      </c>
      <c r="P54" s="23">
        <f t="shared" si="15"/>
        <v>56211</v>
      </c>
      <c r="Q54" s="11">
        <f t="shared" si="16"/>
        <v>2018</v>
      </c>
      <c r="R54" s="5">
        <f t="shared" si="17"/>
        <v>2023</v>
      </c>
      <c r="S54" s="5">
        <f t="shared" si="18"/>
        <v>2053</v>
      </c>
      <c r="T54" s="12">
        <v>562000</v>
      </c>
      <c r="U54" s="73"/>
      <c r="X54" s="73"/>
      <c r="Y54" s="73"/>
    </row>
    <row r="55" spans="1:26" s="14" customFormat="1" x14ac:dyDescent="0.3">
      <c r="A55" s="61">
        <v>2020</v>
      </c>
      <c r="B55" s="4" t="s">
        <v>150</v>
      </c>
      <c r="C55" s="7" t="s">
        <v>162</v>
      </c>
      <c r="D55" s="5">
        <v>3</v>
      </c>
      <c r="E55" s="4" t="s">
        <v>165</v>
      </c>
      <c r="F55" s="36">
        <v>6589225.1200000001</v>
      </c>
      <c r="G55" s="36">
        <v>422890.07</v>
      </c>
      <c r="H55" s="7" t="s">
        <v>142</v>
      </c>
      <c r="I55" s="8">
        <v>4</v>
      </c>
      <c r="J55" s="5">
        <v>150</v>
      </c>
      <c r="K55" s="9">
        <v>43427</v>
      </c>
      <c r="L55" s="5">
        <v>35</v>
      </c>
      <c r="M55" s="5">
        <v>5</v>
      </c>
      <c r="N55" s="10">
        <f t="shared" si="12"/>
        <v>43427</v>
      </c>
      <c r="O55" s="10">
        <f t="shared" si="14"/>
        <v>45253</v>
      </c>
      <c r="P55" s="23">
        <f t="shared" si="15"/>
        <v>56211</v>
      </c>
      <c r="Q55" s="11">
        <f t="shared" si="16"/>
        <v>2018</v>
      </c>
      <c r="R55" s="5">
        <f t="shared" si="17"/>
        <v>2023</v>
      </c>
      <c r="S55" s="5">
        <f t="shared" si="18"/>
        <v>2053</v>
      </c>
      <c r="T55" s="12">
        <v>562000</v>
      </c>
      <c r="U55" s="73"/>
      <c r="X55" s="73"/>
      <c r="Y55" s="73"/>
    </row>
    <row r="56" spans="1:26" x14ac:dyDescent="0.3">
      <c r="A56" s="61">
        <v>2020</v>
      </c>
      <c r="B56" s="4" t="s">
        <v>150</v>
      </c>
      <c r="C56" s="7" t="s">
        <v>166</v>
      </c>
      <c r="D56" s="5">
        <v>3</v>
      </c>
      <c r="E56" s="4" t="s">
        <v>167</v>
      </c>
      <c r="F56" s="36">
        <v>6600735</v>
      </c>
      <c r="G56" s="36">
        <v>315603</v>
      </c>
      <c r="H56" s="7" t="s">
        <v>168</v>
      </c>
      <c r="I56" s="8">
        <v>7</v>
      </c>
      <c r="J56" s="5">
        <v>200</v>
      </c>
      <c r="K56" s="9">
        <v>42998</v>
      </c>
      <c r="L56" s="5">
        <v>35</v>
      </c>
      <c r="M56" s="5">
        <v>5</v>
      </c>
      <c r="N56" s="10">
        <f t="shared" si="12"/>
        <v>42998</v>
      </c>
      <c r="O56" s="10">
        <f t="shared" si="14"/>
        <v>44824</v>
      </c>
      <c r="P56" s="23">
        <f t="shared" si="15"/>
        <v>55782</v>
      </c>
      <c r="Q56" s="11">
        <f t="shared" si="16"/>
        <v>2017</v>
      </c>
      <c r="R56" s="5">
        <f t="shared" si="17"/>
        <v>2022</v>
      </c>
      <c r="S56" s="5">
        <f t="shared" si="18"/>
        <v>2052</v>
      </c>
      <c r="T56" s="12">
        <v>650000</v>
      </c>
      <c r="U56" s="73"/>
      <c r="V56" s="73"/>
      <c r="W56" s="73"/>
      <c r="X56" s="73"/>
      <c r="Y56" s="73"/>
      <c r="Z56" s="73"/>
    </row>
    <row r="57" spans="1:26" x14ac:dyDescent="0.3">
      <c r="A57" s="61">
        <v>2020</v>
      </c>
      <c r="B57" s="4" t="s">
        <v>150</v>
      </c>
      <c r="C57" s="7" t="s">
        <v>159</v>
      </c>
      <c r="D57" s="5">
        <v>3</v>
      </c>
      <c r="E57" s="4" t="s">
        <v>169</v>
      </c>
      <c r="F57" s="36">
        <v>6629375</v>
      </c>
      <c r="G57" s="36">
        <v>384946</v>
      </c>
      <c r="H57" s="7" t="s">
        <v>170</v>
      </c>
      <c r="I57" s="8">
        <v>3</v>
      </c>
      <c r="J57" s="5">
        <v>220</v>
      </c>
      <c r="K57" s="9">
        <v>43448</v>
      </c>
      <c r="L57" s="5">
        <v>35</v>
      </c>
      <c r="M57" s="5">
        <v>5</v>
      </c>
      <c r="N57" s="10">
        <f t="shared" si="12"/>
        <v>43448</v>
      </c>
      <c r="O57" s="10">
        <f t="shared" si="14"/>
        <v>45274</v>
      </c>
      <c r="P57" s="23">
        <f t="shared" si="15"/>
        <v>56232</v>
      </c>
      <c r="Q57" s="11">
        <f t="shared" si="16"/>
        <v>2018</v>
      </c>
      <c r="R57" s="5">
        <f t="shared" si="17"/>
        <v>2023</v>
      </c>
      <c r="S57" s="5">
        <f t="shared" si="18"/>
        <v>2053</v>
      </c>
      <c r="T57" s="12">
        <v>650000</v>
      </c>
      <c r="U57" s="73"/>
      <c r="V57" s="73"/>
      <c r="W57" s="73"/>
      <c r="X57" s="73"/>
      <c r="Y57" s="73"/>
      <c r="Z57" s="73"/>
    </row>
    <row r="58" spans="1:26" x14ac:dyDescent="0.3">
      <c r="A58" s="61">
        <v>2020</v>
      </c>
      <c r="B58" s="18" t="s">
        <v>150</v>
      </c>
      <c r="C58" s="18" t="s">
        <v>166</v>
      </c>
      <c r="D58" s="19">
        <v>3</v>
      </c>
      <c r="E58" s="18" t="s">
        <v>171</v>
      </c>
      <c r="F58" s="37">
        <v>6589407.2000000002</v>
      </c>
      <c r="G58" s="37">
        <v>332352.62</v>
      </c>
      <c r="H58" s="14" t="s">
        <v>71</v>
      </c>
      <c r="I58" s="22">
        <v>8</v>
      </c>
      <c r="J58" s="5">
        <v>240</v>
      </c>
      <c r="K58" s="9">
        <v>43451</v>
      </c>
      <c r="L58" s="5">
        <v>35</v>
      </c>
      <c r="M58" s="5">
        <v>5</v>
      </c>
      <c r="N58" s="10">
        <f t="shared" si="12"/>
        <v>43451</v>
      </c>
      <c r="O58" s="10">
        <f t="shared" si="14"/>
        <v>45277</v>
      </c>
      <c r="P58" s="23">
        <f t="shared" si="15"/>
        <v>56235</v>
      </c>
      <c r="Q58" s="11">
        <f t="shared" si="16"/>
        <v>2018</v>
      </c>
      <c r="R58" s="11">
        <f t="shared" si="17"/>
        <v>2023</v>
      </c>
      <c r="S58" s="11">
        <f t="shared" si="18"/>
        <v>2053</v>
      </c>
      <c r="T58" s="12">
        <v>750000</v>
      </c>
      <c r="U58" s="14"/>
      <c r="V58" s="73"/>
      <c r="W58" s="73"/>
      <c r="X58" s="73"/>
      <c r="Y58" s="73"/>
      <c r="Z58" s="73"/>
    </row>
    <row r="59" spans="1:26" x14ac:dyDescent="0.3">
      <c r="A59" s="61">
        <v>2020</v>
      </c>
      <c r="B59" s="7" t="s">
        <v>150</v>
      </c>
      <c r="C59" s="7" t="s">
        <v>154</v>
      </c>
      <c r="D59" s="5">
        <v>3</v>
      </c>
      <c r="E59" s="7" t="s">
        <v>172</v>
      </c>
      <c r="F59" s="36">
        <v>6570650</v>
      </c>
      <c r="G59" s="36">
        <v>379137</v>
      </c>
      <c r="H59" s="7" t="s">
        <v>173</v>
      </c>
      <c r="I59" s="8">
        <v>9</v>
      </c>
      <c r="J59" s="5">
        <v>200</v>
      </c>
      <c r="K59" s="9">
        <v>42508</v>
      </c>
      <c r="L59" s="5">
        <v>35</v>
      </c>
      <c r="M59" s="5">
        <v>5</v>
      </c>
      <c r="N59" s="10">
        <f t="shared" si="12"/>
        <v>42508</v>
      </c>
      <c r="O59" s="10">
        <f t="shared" si="14"/>
        <v>44334</v>
      </c>
      <c r="P59" s="23">
        <f t="shared" si="15"/>
        <v>55291</v>
      </c>
      <c r="Q59" s="11">
        <f t="shared" si="16"/>
        <v>2016</v>
      </c>
      <c r="R59" s="5">
        <f t="shared" si="17"/>
        <v>2021</v>
      </c>
      <c r="S59" s="11">
        <f t="shared" si="18"/>
        <v>2051</v>
      </c>
      <c r="T59" s="12">
        <v>890000</v>
      </c>
      <c r="U59" s="14"/>
      <c r="V59" s="73"/>
      <c r="W59" s="73"/>
      <c r="X59" s="73"/>
      <c r="Y59" s="73"/>
      <c r="Z59" s="73"/>
    </row>
    <row r="60" spans="1:26" s="14" customFormat="1" x14ac:dyDescent="0.3">
      <c r="A60" s="61">
        <v>2020</v>
      </c>
      <c r="B60" s="4" t="s">
        <v>174</v>
      </c>
      <c r="C60" s="4" t="s">
        <v>175</v>
      </c>
      <c r="D60" s="5">
        <v>1</v>
      </c>
      <c r="E60" s="4" t="s">
        <v>176</v>
      </c>
      <c r="F60" s="36">
        <v>7219684.9100000001</v>
      </c>
      <c r="G60" s="36">
        <v>750592.83</v>
      </c>
      <c r="H60" s="7" t="s">
        <v>114</v>
      </c>
      <c r="I60" s="8">
        <v>10</v>
      </c>
      <c r="J60" s="5">
        <v>200</v>
      </c>
      <c r="K60" s="9">
        <v>41767</v>
      </c>
      <c r="L60" s="5">
        <v>35</v>
      </c>
      <c r="M60" s="5">
        <v>10</v>
      </c>
      <c r="N60" s="10">
        <f t="shared" si="12"/>
        <v>41767</v>
      </c>
      <c r="O60" s="10">
        <f t="shared" si="14"/>
        <v>45420</v>
      </c>
      <c r="P60" s="10">
        <f t="shared" si="15"/>
        <v>54551</v>
      </c>
      <c r="Q60" s="11">
        <f t="shared" si="16"/>
        <v>2014</v>
      </c>
      <c r="R60" s="11">
        <f t="shared" si="17"/>
        <v>2024</v>
      </c>
      <c r="S60" s="11">
        <f t="shared" si="18"/>
        <v>2049</v>
      </c>
      <c r="T60" s="12">
        <v>300000</v>
      </c>
      <c r="U60" s="73"/>
      <c r="X60" s="73"/>
      <c r="Y60" s="73"/>
    </row>
    <row r="61" spans="1:26" x14ac:dyDescent="0.3">
      <c r="A61" s="61">
        <v>2020</v>
      </c>
      <c r="B61" s="4" t="s">
        <v>174</v>
      </c>
      <c r="C61" s="4" t="s">
        <v>177</v>
      </c>
      <c r="D61" s="5">
        <v>1</v>
      </c>
      <c r="E61" s="7" t="s">
        <v>178</v>
      </c>
      <c r="F61" s="36">
        <v>7223386</v>
      </c>
      <c r="G61" s="36">
        <v>669379</v>
      </c>
      <c r="H61" s="7" t="s">
        <v>179</v>
      </c>
      <c r="I61" s="8">
        <v>4</v>
      </c>
      <c r="J61" s="5">
        <v>150</v>
      </c>
      <c r="K61" s="9">
        <v>41489</v>
      </c>
      <c r="L61" s="5">
        <v>35</v>
      </c>
      <c r="M61" s="5">
        <v>10</v>
      </c>
      <c r="N61" s="10">
        <f t="shared" si="12"/>
        <v>41489</v>
      </c>
      <c r="O61" s="10">
        <f t="shared" si="14"/>
        <v>45141</v>
      </c>
      <c r="P61" s="10">
        <f t="shared" si="15"/>
        <v>54273</v>
      </c>
      <c r="Q61" s="11">
        <f t="shared" si="16"/>
        <v>2013</v>
      </c>
      <c r="R61" s="11">
        <f t="shared" si="17"/>
        <v>2023</v>
      </c>
      <c r="S61" s="11">
        <f t="shared" si="18"/>
        <v>2048</v>
      </c>
      <c r="T61" s="12">
        <v>310000</v>
      </c>
      <c r="U61" s="73"/>
      <c r="V61" s="73"/>
      <c r="W61" s="73"/>
      <c r="X61" s="73"/>
      <c r="Y61" s="73"/>
      <c r="Z61" s="73"/>
    </row>
    <row r="62" spans="1:26" x14ac:dyDescent="0.3">
      <c r="A62" s="61">
        <v>2020</v>
      </c>
      <c r="B62" s="4" t="s">
        <v>174</v>
      </c>
      <c r="C62" s="4" t="s">
        <v>180</v>
      </c>
      <c r="D62" s="5">
        <v>2</v>
      </c>
      <c r="E62" s="4" t="s">
        <v>181</v>
      </c>
      <c r="F62" s="36">
        <v>7123838.9199999999</v>
      </c>
      <c r="G62" s="36">
        <v>671779.74</v>
      </c>
      <c r="H62" s="7" t="s">
        <v>83</v>
      </c>
      <c r="I62" s="8">
        <v>21</v>
      </c>
      <c r="J62" s="5">
        <v>175</v>
      </c>
      <c r="K62" s="9">
        <v>41234</v>
      </c>
      <c r="L62" s="5">
        <v>35</v>
      </c>
      <c r="M62" s="5">
        <v>10</v>
      </c>
      <c r="N62" s="10">
        <f t="shared" si="12"/>
        <v>41234</v>
      </c>
      <c r="O62" s="10">
        <f t="shared" si="14"/>
        <v>44886</v>
      </c>
      <c r="P62" s="10">
        <f t="shared" si="15"/>
        <v>54017</v>
      </c>
      <c r="Q62" s="11">
        <v>2012</v>
      </c>
      <c r="R62" s="11">
        <f t="shared" ref="R62:R83" si="19">YEAR(O62)</f>
        <v>2022</v>
      </c>
      <c r="S62" s="11">
        <f t="shared" ref="S62:S83" si="20">YEAR(P62)</f>
        <v>2047</v>
      </c>
      <c r="T62" s="12">
        <v>323000</v>
      </c>
      <c r="U62" s="73"/>
      <c r="V62" s="73"/>
      <c r="W62" s="73"/>
      <c r="X62" s="73"/>
      <c r="Y62" s="73"/>
      <c r="Z62" s="73"/>
    </row>
    <row r="63" spans="1:26" x14ac:dyDescent="0.3">
      <c r="A63" s="61">
        <v>2020</v>
      </c>
      <c r="B63" s="7" t="s">
        <v>174</v>
      </c>
      <c r="C63" s="7" t="s">
        <v>180</v>
      </c>
      <c r="D63" s="5">
        <v>2</v>
      </c>
      <c r="E63" s="7" t="s">
        <v>182</v>
      </c>
      <c r="F63" s="36">
        <v>7147592.0199999996</v>
      </c>
      <c r="G63" s="36">
        <v>660755.76</v>
      </c>
      <c r="H63" s="7" t="s">
        <v>83</v>
      </c>
      <c r="I63" s="8">
        <v>9</v>
      </c>
      <c r="J63" s="5">
        <v>175</v>
      </c>
      <c r="K63" s="9">
        <v>43172</v>
      </c>
      <c r="L63" s="5">
        <v>35</v>
      </c>
      <c r="M63" s="5">
        <v>5</v>
      </c>
      <c r="N63" s="10">
        <f t="shared" si="12"/>
        <v>43172</v>
      </c>
      <c r="O63" s="10">
        <f t="shared" si="14"/>
        <v>44998</v>
      </c>
      <c r="P63" s="10">
        <f t="shared" si="15"/>
        <v>55956</v>
      </c>
      <c r="Q63" s="11">
        <f>YEAR(N63)</f>
        <v>2018</v>
      </c>
      <c r="R63" s="11">
        <f t="shared" si="19"/>
        <v>2023</v>
      </c>
      <c r="S63" s="11">
        <f t="shared" si="20"/>
        <v>2053</v>
      </c>
      <c r="T63" s="12">
        <v>338072</v>
      </c>
      <c r="U63" s="73"/>
      <c r="V63" s="73"/>
      <c r="W63" s="73"/>
      <c r="X63" s="73"/>
      <c r="Y63" s="73"/>
      <c r="Z63" s="73"/>
    </row>
    <row r="64" spans="1:26" x14ac:dyDescent="0.3">
      <c r="A64" s="61">
        <v>2020</v>
      </c>
      <c r="B64" s="4" t="s">
        <v>174</v>
      </c>
      <c r="C64" s="4" t="s">
        <v>183</v>
      </c>
      <c r="D64" s="5">
        <v>2</v>
      </c>
      <c r="E64" s="4" t="s">
        <v>184</v>
      </c>
      <c r="F64" s="36">
        <v>7124672.4800000004</v>
      </c>
      <c r="G64" s="36">
        <v>668454.28</v>
      </c>
      <c r="H64" s="7" t="s">
        <v>185</v>
      </c>
      <c r="I64" s="8">
        <v>40</v>
      </c>
      <c r="J64" s="5">
        <v>180</v>
      </c>
      <c r="K64" s="9">
        <v>42634</v>
      </c>
      <c r="L64" s="5">
        <v>35</v>
      </c>
      <c r="M64" s="5">
        <v>10</v>
      </c>
      <c r="N64" s="10">
        <f t="shared" si="12"/>
        <v>42634</v>
      </c>
      <c r="O64" s="10">
        <f t="shared" si="14"/>
        <v>46286</v>
      </c>
      <c r="P64" s="10">
        <f t="shared" si="15"/>
        <v>55417</v>
      </c>
      <c r="Q64" s="11">
        <f>YEAR(N64)</f>
        <v>2016</v>
      </c>
      <c r="R64" s="11">
        <f t="shared" si="19"/>
        <v>2026</v>
      </c>
      <c r="S64" s="11">
        <f t="shared" si="20"/>
        <v>2051</v>
      </c>
      <c r="T64" s="12">
        <v>350000</v>
      </c>
      <c r="U64" s="73"/>
      <c r="V64" s="73"/>
      <c r="W64" s="73"/>
      <c r="X64" s="73"/>
      <c r="Y64" s="73"/>
      <c r="Z64" s="73"/>
    </row>
    <row r="65" spans="1:26" x14ac:dyDescent="0.3">
      <c r="A65" s="61">
        <v>2020</v>
      </c>
      <c r="B65" s="4" t="s">
        <v>174</v>
      </c>
      <c r="C65" s="4" t="s">
        <v>180</v>
      </c>
      <c r="D65" s="5">
        <v>2</v>
      </c>
      <c r="E65" s="4" t="s">
        <v>186</v>
      </c>
      <c r="F65" s="36">
        <v>7167114.4400000004</v>
      </c>
      <c r="G65" s="36">
        <v>633977.01</v>
      </c>
      <c r="H65" s="7" t="s">
        <v>83</v>
      </c>
      <c r="I65" s="8">
        <v>11</v>
      </c>
      <c r="J65" s="5">
        <v>175</v>
      </c>
      <c r="K65" s="9">
        <v>41785</v>
      </c>
      <c r="L65" s="5">
        <v>35</v>
      </c>
      <c r="M65" s="5">
        <v>10</v>
      </c>
      <c r="N65" s="10">
        <f t="shared" si="12"/>
        <v>41785</v>
      </c>
      <c r="O65" s="10">
        <f t="shared" si="14"/>
        <v>45438</v>
      </c>
      <c r="P65" s="10">
        <f t="shared" si="15"/>
        <v>54569</v>
      </c>
      <c r="Q65" s="11">
        <f>YEAR(N65)</f>
        <v>2014</v>
      </c>
      <c r="R65" s="11">
        <f t="shared" si="19"/>
        <v>2024</v>
      </c>
      <c r="S65" s="11">
        <f t="shared" si="20"/>
        <v>2049</v>
      </c>
      <c r="T65" s="12">
        <v>356000</v>
      </c>
      <c r="U65" s="73"/>
      <c r="V65" s="73"/>
      <c r="W65" s="73"/>
      <c r="X65" s="73"/>
      <c r="Y65" s="73"/>
      <c r="Z65" s="73"/>
    </row>
    <row r="66" spans="1:26" x14ac:dyDescent="0.3">
      <c r="A66" s="61">
        <v>2020</v>
      </c>
      <c r="B66" s="4" t="s">
        <v>174</v>
      </c>
      <c r="C66" s="4" t="s">
        <v>187</v>
      </c>
      <c r="D66" s="5">
        <v>2</v>
      </c>
      <c r="E66" s="4" t="s">
        <v>188</v>
      </c>
      <c r="F66" s="36">
        <v>7099083.5700000003</v>
      </c>
      <c r="G66" s="36">
        <v>777981.71</v>
      </c>
      <c r="H66" s="7" t="s">
        <v>189</v>
      </c>
      <c r="I66" s="8">
        <v>40</v>
      </c>
      <c r="J66" s="5">
        <v>200</v>
      </c>
      <c r="K66" s="9">
        <v>42096</v>
      </c>
      <c r="L66" s="5">
        <v>35</v>
      </c>
      <c r="M66" s="5">
        <v>5</v>
      </c>
      <c r="N66" s="10">
        <f t="shared" si="12"/>
        <v>42096</v>
      </c>
      <c r="O66" s="10">
        <v>45760</v>
      </c>
      <c r="P66" s="10">
        <v>54880</v>
      </c>
      <c r="Q66" s="11">
        <f>YEAR(N66)</f>
        <v>2015</v>
      </c>
      <c r="R66" s="11">
        <f t="shared" si="19"/>
        <v>2025</v>
      </c>
      <c r="S66" s="11">
        <f t="shared" si="20"/>
        <v>2050</v>
      </c>
      <c r="T66" s="12">
        <v>498000</v>
      </c>
      <c r="U66" s="73"/>
      <c r="V66" s="73"/>
      <c r="W66" s="73"/>
      <c r="X66" s="73"/>
      <c r="Y66" s="73"/>
      <c r="Z66" s="73"/>
    </row>
    <row r="67" spans="1:26" x14ac:dyDescent="0.3">
      <c r="A67" s="61">
        <v>2020</v>
      </c>
      <c r="B67" s="4" t="s">
        <v>174</v>
      </c>
      <c r="C67" s="4" t="s">
        <v>187</v>
      </c>
      <c r="D67" s="5">
        <v>2</v>
      </c>
      <c r="E67" s="4" t="s">
        <v>190</v>
      </c>
      <c r="F67" s="36">
        <v>7139343.9500000002</v>
      </c>
      <c r="G67" s="36">
        <v>756198.88</v>
      </c>
      <c r="H67" s="7" t="s">
        <v>191</v>
      </c>
      <c r="I67" s="8">
        <v>25</v>
      </c>
      <c r="J67" s="5">
        <v>200</v>
      </c>
      <c r="K67" s="9">
        <v>42579</v>
      </c>
      <c r="L67" s="5">
        <v>35</v>
      </c>
      <c r="M67" s="5">
        <v>5</v>
      </c>
      <c r="N67" s="10">
        <f t="shared" si="12"/>
        <v>42579</v>
      </c>
      <c r="O67" s="10">
        <f t="shared" ref="O67:O83" si="21">DATE(YEAR(K67)+M67,MONTH(K67),DAY(K67))</f>
        <v>44405</v>
      </c>
      <c r="P67" s="10">
        <f t="shared" ref="P67:P77" si="22">DATE(YEAR(K67)+L67,MONTH(K67),DAY(K67))</f>
        <v>55362</v>
      </c>
      <c r="Q67" s="11">
        <v>2011</v>
      </c>
      <c r="R67" s="5">
        <f t="shared" si="19"/>
        <v>2021</v>
      </c>
      <c r="S67" s="11">
        <f t="shared" si="20"/>
        <v>2051</v>
      </c>
      <c r="T67" s="12">
        <v>588000</v>
      </c>
      <c r="U67" s="73"/>
      <c r="V67" s="73"/>
      <c r="W67" s="73"/>
      <c r="X67" s="73"/>
      <c r="Y67" s="73"/>
      <c r="Z67" s="73"/>
    </row>
    <row r="68" spans="1:26" x14ac:dyDescent="0.3">
      <c r="A68" s="61">
        <v>2020</v>
      </c>
      <c r="B68" s="7" t="s">
        <v>174</v>
      </c>
      <c r="C68" s="7" t="s">
        <v>175</v>
      </c>
      <c r="D68" s="5">
        <v>1</v>
      </c>
      <c r="E68" s="7" t="s">
        <v>192</v>
      </c>
      <c r="F68" s="36">
        <v>7175285.96</v>
      </c>
      <c r="G68" s="36">
        <v>755500.1</v>
      </c>
      <c r="H68" s="7" t="s">
        <v>193</v>
      </c>
      <c r="I68" s="8">
        <v>29</v>
      </c>
      <c r="J68" s="5">
        <v>200</v>
      </c>
      <c r="K68" s="9">
        <v>43196</v>
      </c>
      <c r="L68" s="5">
        <v>35</v>
      </c>
      <c r="M68" s="5">
        <v>5</v>
      </c>
      <c r="N68" s="10">
        <f t="shared" si="12"/>
        <v>43196</v>
      </c>
      <c r="O68" s="10">
        <f t="shared" si="21"/>
        <v>45022</v>
      </c>
      <c r="P68" s="23">
        <f t="shared" si="22"/>
        <v>55980</v>
      </c>
      <c r="Q68" s="5">
        <f t="shared" ref="Q68:Q74" si="23">YEAR(N68)</f>
        <v>2018</v>
      </c>
      <c r="R68" s="11">
        <f t="shared" si="19"/>
        <v>2023</v>
      </c>
      <c r="S68" s="11">
        <f t="shared" si="20"/>
        <v>2053</v>
      </c>
      <c r="T68" s="12">
        <v>700000</v>
      </c>
      <c r="U68" s="73"/>
      <c r="V68" s="73"/>
      <c r="W68" s="73"/>
      <c r="X68" s="73"/>
      <c r="Y68" s="73"/>
      <c r="Z68" s="73"/>
    </row>
    <row r="69" spans="1:26" x14ac:dyDescent="0.3">
      <c r="A69" s="61">
        <v>2020</v>
      </c>
      <c r="B69" s="7" t="s">
        <v>174</v>
      </c>
      <c r="C69" s="7" t="s">
        <v>175</v>
      </c>
      <c r="D69" s="5">
        <v>1</v>
      </c>
      <c r="E69" s="7" t="s">
        <v>194</v>
      </c>
      <c r="F69" s="36">
        <v>7177106.7800000003</v>
      </c>
      <c r="G69" s="36">
        <v>758775.21</v>
      </c>
      <c r="H69" s="7" t="s">
        <v>195</v>
      </c>
      <c r="I69" s="8">
        <v>3</v>
      </c>
      <c r="J69" s="5">
        <v>200</v>
      </c>
      <c r="K69" s="9">
        <v>43291</v>
      </c>
      <c r="L69" s="5">
        <v>35</v>
      </c>
      <c r="M69" s="5">
        <v>5</v>
      </c>
      <c r="N69" s="10">
        <f t="shared" si="12"/>
        <v>43291</v>
      </c>
      <c r="O69" s="10">
        <f t="shared" si="21"/>
        <v>45117</v>
      </c>
      <c r="P69" s="10">
        <f t="shared" si="22"/>
        <v>56075</v>
      </c>
      <c r="Q69" s="11">
        <f t="shared" si="23"/>
        <v>2018</v>
      </c>
      <c r="R69" s="11">
        <f t="shared" si="19"/>
        <v>2023</v>
      </c>
      <c r="S69" s="11">
        <f t="shared" si="20"/>
        <v>2053</v>
      </c>
      <c r="T69" s="12">
        <v>700000</v>
      </c>
      <c r="U69" s="73"/>
      <c r="V69" s="73"/>
      <c r="W69" s="73"/>
      <c r="X69" s="73"/>
      <c r="Y69" s="73"/>
      <c r="Z69" s="73"/>
    </row>
    <row r="70" spans="1:26" x14ac:dyDescent="0.3">
      <c r="A70" s="61">
        <v>2020</v>
      </c>
      <c r="B70" s="4" t="s">
        <v>174</v>
      </c>
      <c r="C70" s="4" t="s">
        <v>196</v>
      </c>
      <c r="D70" s="5">
        <v>1</v>
      </c>
      <c r="E70" s="7" t="s">
        <v>197</v>
      </c>
      <c r="F70" s="38">
        <v>7193146</v>
      </c>
      <c r="G70" s="39">
        <v>728546</v>
      </c>
      <c r="H70" s="7" t="s">
        <v>198</v>
      </c>
      <c r="I70" s="8">
        <v>10</v>
      </c>
      <c r="J70" s="5">
        <v>200</v>
      </c>
      <c r="K70" s="9">
        <v>43112</v>
      </c>
      <c r="L70" s="5">
        <v>35</v>
      </c>
      <c r="M70" s="5">
        <v>7</v>
      </c>
      <c r="N70" s="10">
        <f t="shared" si="12"/>
        <v>43112</v>
      </c>
      <c r="O70" s="10">
        <f t="shared" si="21"/>
        <v>45669</v>
      </c>
      <c r="P70" s="10">
        <f t="shared" si="22"/>
        <v>55896</v>
      </c>
      <c r="Q70" s="11">
        <f t="shared" si="23"/>
        <v>2018</v>
      </c>
      <c r="R70" s="11">
        <f t="shared" si="19"/>
        <v>2025</v>
      </c>
      <c r="S70" s="11">
        <f t="shared" si="20"/>
        <v>2053</v>
      </c>
      <c r="T70" s="12">
        <v>700000</v>
      </c>
      <c r="U70" s="73"/>
      <c r="V70" s="73"/>
      <c r="W70" s="73"/>
      <c r="X70" s="73"/>
      <c r="Y70" s="73"/>
      <c r="Z70" s="73"/>
    </row>
    <row r="71" spans="1:26" s="14" customFormat="1" ht="43.2" x14ac:dyDescent="0.3">
      <c r="A71" s="61">
        <v>2020</v>
      </c>
      <c r="B71" s="4" t="s">
        <v>174</v>
      </c>
      <c r="C71" s="4" t="s">
        <v>199</v>
      </c>
      <c r="D71" s="5">
        <v>2</v>
      </c>
      <c r="E71" s="7" t="s">
        <v>200</v>
      </c>
      <c r="F71" s="39" t="s">
        <v>201</v>
      </c>
      <c r="G71" s="36">
        <v>586890</v>
      </c>
      <c r="H71" s="7" t="s">
        <v>191</v>
      </c>
      <c r="I71" s="8">
        <v>27</v>
      </c>
      <c r="J71" s="5">
        <v>210</v>
      </c>
      <c r="K71" s="9">
        <v>43360</v>
      </c>
      <c r="L71" s="5">
        <v>35</v>
      </c>
      <c r="M71" s="5">
        <v>7</v>
      </c>
      <c r="N71" s="10">
        <f t="shared" si="12"/>
        <v>43360</v>
      </c>
      <c r="O71" s="10">
        <f t="shared" si="21"/>
        <v>45917</v>
      </c>
      <c r="P71" s="10">
        <f t="shared" si="22"/>
        <v>56144</v>
      </c>
      <c r="Q71" s="11">
        <f t="shared" si="23"/>
        <v>2018</v>
      </c>
      <c r="R71" s="11">
        <f t="shared" si="19"/>
        <v>2025</v>
      </c>
      <c r="S71" s="11">
        <f t="shared" si="20"/>
        <v>2053</v>
      </c>
      <c r="T71" s="12">
        <v>700000</v>
      </c>
      <c r="U71" s="73"/>
      <c r="X71" s="73"/>
      <c r="Y71" s="73"/>
    </row>
    <row r="72" spans="1:26" x14ac:dyDescent="0.3">
      <c r="A72" s="61">
        <v>2020</v>
      </c>
      <c r="B72" s="4" t="s">
        <v>174</v>
      </c>
      <c r="C72" s="4" t="s">
        <v>183</v>
      </c>
      <c r="D72" s="5">
        <v>2</v>
      </c>
      <c r="E72" s="4" t="s">
        <v>202</v>
      </c>
      <c r="F72" s="36">
        <v>7116306.5199999996</v>
      </c>
      <c r="G72" s="36">
        <v>625534.76</v>
      </c>
      <c r="H72" s="7" t="s">
        <v>45</v>
      </c>
      <c r="I72" s="8">
        <v>34</v>
      </c>
      <c r="J72" s="5">
        <v>190</v>
      </c>
      <c r="K72" s="9">
        <v>40816</v>
      </c>
      <c r="L72" s="5">
        <v>35</v>
      </c>
      <c r="M72" s="5">
        <v>10</v>
      </c>
      <c r="N72" s="10">
        <f t="shared" si="12"/>
        <v>40816</v>
      </c>
      <c r="O72" s="10">
        <f t="shared" si="21"/>
        <v>44469</v>
      </c>
      <c r="P72" s="23">
        <f t="shared" si="22"/>
        <v>53600</v>
      </c>
      <c r="Q72" s="11">
        <f t="shared" si="23"/>
        <v>2011</v>
      </c>
      <c r="R72" s="11">
        <f t="shared" si="19"/>
        <v>2021</v>
      </c>
      <c r="S72" s="11">
        <f t="shared" si="20"/>
        <v>2046</v>
      </c>
      <c r="T72" s="12">
        <v>720000</v>
      </c>
      <c r="U72" s="73"/>
      <c r="V72" s="73"/>
      <c r="W72" s="73"/>
      <c r="X72" s="73"/>
      <c r="Y72" s="73"/>
      <c r="Z72" s="73"/>
    </row>
    <row r="73" spans="1:26" x14ac:dyDescent="0.3">
      <c r="A73" s="61">
        <v>2020</v>
      </c>
      <c r="B73" s="4" t="s">
        <v>174</v>
      </c>
      <c r="C73" s="4" t="s">
        <v>187</v>
      </c>
      <c r="D73" s="5">
        <v>2</v>
      </c>
      <c r="E73" s="4" t="s">
        <v>203</v>
      </c>
      <c r="F73" s="36">
        <v>7093453.3600000003</v>
      </c>
      <c r="G73" s="36">
        <v>770530.99</v>
      </c>
      <c r="H73" s="7" t="s">
        <v>204</v>
      </c>
      <c r="I73" s="8">
        <v>11</v>
      </c>
      <c r="J73" s="5">
        <v>190</v>
      </c>
      <c r="K73" s="9">
        <v>42359</v>
      </c>
      <c r="L73" s="5">
        <v>30</v>
      </c>
      <c r="M73" s="5">
        <v>10</v>
      </c>
      <c r="N73" s="10">
        <f t="shared" si="12"/>
        <v>42359</v>
      </c>
      <c r="O73" s="10">
        <f t="shared" si="21"/>
        <v>46012</v>
      </c>
      <c r="P73" s="10">
        <f t="shared" si="22"/>
        <v>53317</v>
      </c>
      <c r="Q73" s="11">
        <f t="shared" si="23"/>
        <v>2015</v>
      </c>
      <c r="R73" s="11">
        <f t="shared" si="19"/>
        <v>2025</v>
      </c>
      <c r="S73" s="11">
        <f t="shared" si="20"/>
        <v>2045</v>
      </c>
      <c r="T73" s="12">
        <v>775000</v>
      </c>
      <c r="U73" s="14"/>
      <c r="V73" s="73"/>
      <c r="W73" s="73"/>
      <c r="X73" s="73"/>
      <c r="Y73" s="73"/>
      <c r="Z73" s="73"/>
    </row>
    <row r="74" spans="1:26" x14ac:dyDescent="0.3">
      <c r="A74" s="61">
        <v>2020</v>
      </c>
      <c r="B74" s="4" t="s">
        <v>174</v>
      </c>
      <c r="C74" s="4" t="s">
        <v>175</v>
      </c>
      <c r="D74" s="5">
        <v>1</v>
      </c>
      <c r="E74" s="7" t="s">
        <v>205</v>
      </c>
      <c r="F74" s="36">
        <v>7239656</v>
      </c>
      <c r="G74" s="36">
        <v>730535</v>
      </c>
      <c r="H74" s="7" t="s">
        <v>92</v>
      </c>
      <c r="I74" s="8">
        <v>10</v>
      </c>
      <c r="J74" s="5">
        <v>220</v>
      </c>
      <c r="K74" s="9">
        <v>43126</v>
      </c>
      <c r="L74" s="5">
        <v>30</v>
      </c>
      <c r="M74" s="5">
        <v>7</v>
      </c>
      <c r="N74" s="10">
        <f t="shared" si="12"/>
        <v>43126</v>
      </c>
      <c r="O74" s="10">
        <f t="shared" si="21"/>
        <v>45683</v>
      </c>
      <c r="P74" s="10">
        <f t="shared" si="22"/>
        <v>54083</v>
      </c>
      <c r="Q74" s="11">
        <f t="shared" si="23"/>
        <v>2018</v>
      </c>
      <c r="R74" s="11">
        <f t="shared" si="19"/>
        <v>2025</v>
      </c>
      <c r="S74" s="11">
        <f t="shared" si="20"/>
        <v>2048</v>
      </c>
      <c r="T74" s="12">
        <v>820000</v>
      </c>
      <c r="U74" s="73"/>
      <c r="V74" s="73"/>
      <c r="W74" s="73"/>
      <c r="X74" s="73"/>
      <c r="Y74" s="73"/>
      <c r="Z74" s="73"/>
    </row>
    <row r="75" spans="1:26" x14ac:dyDescent="0.3">
      <c r="A75" s="61">
        <v>2020</v>
      </c>
      <c r="B75" s="4" t="s">
        <v>174</v>
      </c>
      <c r="C75" s="4" t="s">
        <v>175</v>
      </c>
      <c r="D75" s="5">
        <v>1</v>
      </c>
      <c r="E75" s="4" t="s">
        <v>206</v>
      </c>
      <c r="F75" s="36">
        <v>7233162.5899999999</v>
      </c>
      <c r="G75" s="36">
        <v>739124.15</v>
      </c>
      <c r="H75" s="7" t="s">
        <v>27</v>
      </c>
      <c r="I75" s="8">
        <v>17</v>
      </c>
      <c r="J75" s="5">
        <v>230</v>
      </c>
      <c r="K75" s="9">
        <v>42571</v>
      </c>
      <c r="L75" s="5">
        <v>35</v>
      </c>
      <c r="M75" s="5">
        <v>5</v>
      </c>
      <c r="N75" s="10">
        <f t="shared" si="12"/>
        <v>42571</v>
      </c>
      <c r="O75" s="10">
        <f t="shared" si="21"/>
        <v>44397</v>
      </c>
      <c r="P75" s="10">
        <f t="shared" si="22"/>
        <v>55354</v>
      </c>
      <c r="Q75" s="11">
        <v>2016</v>
      </c>
      <c r="R75" s="11">
        <f t="shared" si="19"/>
        <v>2021</v>
      </c>
      <c r="S75" s="11">
        <f t="shared" si="20"/>
        <v>2051</v>
      </c>
      <c r="T75" s="12">
        <v>820000</v>
      </c>
      <c r="U75" s="14"/>
      <c r="V75" s="73"/>
      <c r="W75" s="73"/>
      <c r="X75" s="73"/>
      <c r="Y75" s="73"/>
      <c r="Z75" s="73"/>
    </row>
    <row r="76" spans="1:26" ht="18" customHeight="1" x14ac:dyDescent="0.3">
      <c r="A76" s="61">
        <v>2020</v>
      </c>
      <c r="B76" s="18" t="s">
        <v>207</v>
      </c>
      <c r="C76" s="18" t="s">
        <v>208</v>
      </c>
      <c r="D76" s="19">
        <v>2</v>
      </c>
      <c r="E76" s="18" t="s">
        <v>209</v>
      </c>
      <c r="F76" s="37">
        <v>6959748.4000000004</v>
      </c>
      <c r="G76" s="37">
        <v>656589.6</v>
      </c>
      <c r="H76" s="14" t="s">
        <v>210</v>
      </c>
      <c r="I76" s="22">
        <v>5</v>
      </c>
      <c r="J76" s="5">
        <v>127.5</v>
      </c>
      <c r="K76" s="9">
        <v>39783</v>
      </c>
      <c r="L76" s="5">
        <v>30</v>
      </c>
      <c r="M76" s="5">
        <v>2</v>
      </c>
      <c r="N76" s="10">
        <f t="shared" si="12"/>
        <v>39783</v>
      </c>
      <c r="O76" s="10">
        <f t="shared" si="21"/>
        <v>40513</v>
      </c>
      <c r="P76" s="10">
        <f t="shared" si="22"/>
        <v>50740</v>
      </c>
      <c r="Q76" s="11">
        <f t="shared" ref="Q76:Q83" si="24">YEAR(N76)</f>
        <v>2008</v>
      </c>
      <c r="R76" s="11">
        <f t="shared" si="19"/>
        <v>2010</v>
      </c>
      <c r="S76" s="11">
        <f t="shared" si="20"/>
        <v>2038</v>
      </c>
      <c r="T76" s="5" t="s">
        <v>37</v>
      </c>
      <c r="U76" s="83"/>
      <c r="V76" s="73"/>
      <c r="W76" s="73"/>
      <c r="X76" s="73"/>
      <c r="Y76" s="73"/>
      <c r="Z76" s="73"/>
    </row>
    <row r="77" spans="1:26" x14ac:dyDescent="0.3">
      <c r="A77" s="61">
        <v>2020</v>
      </c>
      <c r="B77" s="18" t="s">
        <v>207</v>
      </c>
      <c r="C77" s="18" t="s">
        <v>211</v>
      </c>
      <c r="D77" s="19">
        <v>2</v>
      </c>
      <c r="E77" s="18" t="s">
        <v>213</v>
      </c>
      <c r="F77" s="37">
        <v>7038347.5300000003</v>
      </c>
      <c r="G77" s="37">
        <v>549591.68999999994</v>
      </c>
      <c r="H77" s="14" t="s">
        <v>158</v>
      </c>
      <c r="I77" s="22">
        <v>9</v>
      </c>
      <c r="J77" s="5">
        <v>170</v>
      </c>
      <c r="K77" s="9">
        <v>41054</v>
      </c>
      <c r="L77" s="5">
        <v>40</v>
      </c>
      <c r="M77" s="5">
        <v>5</v>
      </c>
      <c r="N77" s="10">
        <f t="shared" si="12"/>
        <v>41054</v>
      </c>
      <c r="O77" s="10">
        <f t="shared" si="21"/>
        <v>42880</v>
      </c>
      <c r="P77" s="23">
        <f t="shared" si="22"/>
        <v>55664</v>
      </c>
      <c r="Q77" s="11">
        <f t="shared" si="24"/>
        <v>2012</v>
      </c>
      <c r="R77" s="11">
        <f t="shared" si="19"/>
        <v>2017</v>
      </c>
      <c r="S77" s="11">
        <f t="shared" si="20"/>
        <v>2052</v>
      </c>
      <c r="T77" s="12">
        <v>300000</v>
      </c>
      <c r="U77" s="73"/>
      <c r="V77" s="73"/>
      <c r="W77" s="73"/>
      <c r="X77" s="73"/>
      <c r="Y77" s="73"/>
      <c r="Z77" s="73"/>
    </row>
    <row r="78" spans="1:26" x14ac:dyDescent="0.3">
      <c r="A78" s="61">
        <v>2020</v>
      </c>
      <c r="B78" s="4" t="s">
        <v>207</v>
      </c>
      <c r="C78" s="4" t="s">
        <v>214</v>
      </c>
      <c r="D78" s="5">
        <v>2</v>
      </c>
      <c r="E78" s="4" t="s">
        <v>215</v>
      </c>
      <c r="F78" s="36">
        <v>7053033.21</v>
      </c>
      <c r="G78" s="36">
        <v>686536.6</v>
      </c>
      <c r="H78" s="7" t="s">
        <v>24</v>
      </c>
      <c r="I78" s="8">
        <v>14</v>
      </c>
      <c r="J78" s="5">
        <v>205</v>
      </c>
      <c r="K78" s="9">
        <v>42173</v>
      </c>
      <c r="L78" s="9">
        <v>55001</v>
      </c>
      <c r="M78" s="5">
        <v>7</v>
      </c>
      <c r="N78" s="10">
        <f t="shared" si="12"/>
        <v>42173</v>
      </c>
      <c r="O78" s="10">
        <f t="shared" si="21"/>
        <v>44730</v>
      </c>
      <c r="P78" s="10">
        <f>L78</f>
        <v>55001</v>
      </c>
      <c r="Q78" s="11">
        <f t="shared" si="24"/>
        <v>2015</v>
      </c>
      <c r="R78" s="11">
        <f t="shared" si="19"/>
        <v>2022</v>
      </c>
      <c r="S78" s="11">
        <f t="shared" si="20"/>
        <v>2050</v>
      </c>
      <c r="T78" s="12">
        <v>400000</v>
      </c>
      <c r="U78" s="73"/>
      <c r="V78" s="73"/>
      <c r="W78" s="73"/>
      <c r="X78" s="73"/>
      <c r="Y78" s="73"/>
      <c r="Z78" s="73"/>
    </row>
    <row r="79" spans="1:26" x14ac:dyDescent="0.3">
      <c r="A79" s="61">
        <v>2020</v>
      </c>
      <c r="B79" s="4" t="s">
        <v>207</v>
      </c>
      <c r="C79" s="4" t="s">
        <v>216</v>
      </c>
      <c r="D79" s="5">
        <v>2</v>
      </c>
      <c r="E79" s="4" t="s">
        <v>217</v>
      </c>
      <c r="F79" s="36">
        <v>6963055.1699999999</v>
      </c>
      <c r="G79" s="36">
        <v>602669.64</v>
      </c>
      <c r="H79" s="7" t="s">
        <v>218</v>
      </c>
      <c r="I79" s="8">
        <v>40</v>
      </c>
      <c r="J79" s="5" t="s">
        <v>219</v>
      </c>
      <c r="K79" s="9">
        <v>42257</v>
      </c>
      <c r="L79" s="9">
        <v>55153</v>
      </c>
      <c r="M79" s="5">
        <v>7</v>
      </c>
      <c r="N79" s="10">
        <f t="shared" si="12"/>
        <v>42257</v>
      </c>
      <c r="O79" s="10">
        <f t="shared" si="21"/>
        <v>44814</v>
      </c>
      <c r="P79" s="10">
        <f>L79</f>
        <v>55153</v>
      </c>
      <c r="Q79" s="11">
        <f t="shared" si="24"/>
        <v>2015</v>
      </c>
      <c r="R79" s="11">
        <f t="shared" si="19"/>
        <v>2022</v>
      </c>
      <c r="S79" s="11">
        <f t="shared" si="20"/>
        <v>2050</v>
      </c>
      <c r="T79" s="12">
        <v>400000</v>
      </c>
      <c r="U79" s="73"/>
      <c r="V79" s="73"/>
      <c r="W79" s="73"/>
      <c r="X79" s="73"/>
      <c r="Y79" s="73"/>
      <c r="Z79" s="73"/>
    </row>
    <row r="80" spans="1:26" x14ac:dyDescent="0.3">
      <c r="A80" s="61">
        <v>2020</v>
      </c>
      <c r="B80" s="4" t="s">
        <v>207</v>
      </c>
      <c r="C80" s="4" t="s">
        <v>211</v>
      </c>
      <c r="D80" s="5">
        <v>2</v>
      </c>
      <c r="E80" s="4" t="s">
        <v>220</v>
      </c>
      <c r="F80" s="36">
        <v>7031520.6299999999</v>
      </c>
      <c r="G80" s="36">
        <v>589442.56000000006</v>
      </c>
      <c r="H80" s="7" t="s">
        <v>221</v>
      </c>
      <c r="I80" s="8">
        <v>25</v>
      </c>
      <c r="J80" s="5">
        <v>201</v>
      </c>
      <c r="K80" s="9">
        <v>42275</v>
      </c>
      <c r="L80" s="9">
        <v>55153</v>
      </c>
      <c r="M80" s="5">
        <v>7</v>
      </c>
      <c r="N80" s="10">
        <f t="shared" si="12"/>
        <v>42275</v>
      </c>
      <c r="O80" s="10">
        <f t="shared" si="21"/>
        <v>44832</v>
      </c>
      <c r="P80" s="10">
        <f>L80</f>
        <v>55153</v>
      </c>
      <c r="Q80" s="11">
        <f t="shared" si="24"/>
        <v>2015</v>
      </c>
      <c r="R80" s="11">
        <f t="shared" si="19"/>
        <v>2022</v>
      </c>
      <c r="S80" s="11">
        <f t="shared" si="20"/>
        <v>2050</v>
      </c>
      <c r="T80" s="12">
        <v>400000</v>
      </c>
      <c r="U80" s="73"/>
      <c r="V80" s="73"/>
      <c r="W80" s="73"/>
      <c r="X80" s="73"/>
      <c r="Y80" s="73"/>
      <c r="Z80" s="73"/>
    </row>
    <row r="81" spans="1:26" x14ac:dyDescent="0.3">
      <c r="A81" s="61">
        <v>2020</v>
      </c>
      <c r="B81" s="4" t="s">
        <v>207</v>
      </c>
      <c r="C81" s="4" t="s">
        <v>222</v>
      </c>
      <c r="D81" s="5">
        <v>2</v>
      </c>
      <c r="E81" s="4" t="s">
        <v>223</v>
      </c>
      <c r="F81" s="36">
        <v>7006816.1900000004</v>
      </c>
      <c r="G81" s="36">
        <v>651710.46</v>
      </c>
      <c r="H81" s="7" t="s">
        <v>224</v>
      </c>
      <c r="I81" s="8">
        <v>36</v>
      </c>
      <c r="J81" s="5">
        <v>220</v>
      </c>
      <c r="K81" s="9">
        <v>43203</v>
      </c>
      <c r="L81" s="9">
        <v>55518</v>
      </c>
      <c r="M81" s="5">
        <v>7</v>
      </c>
      <c r="N81" s="10">
        <f t="shared" si="12"/>
        <v>43203</v>
      </c>
      <c r="O81" s="10">
        <f t="shared" si="21"/>
        <v>45760</v>
      </c>
      <c r="P81" s="10">
        <f>L81</f>
        <v>55518</v>
      </c>
      <c r="Q81" s="11">
        <f t="shared" si="24"/>
        <v>2018</v>
      </c>
      <c r="R81" s="11">
        <f t="shared" si="19"/>
        <v>2025</v>
      </c>
      <c r="S81" s="11">
        <f t="shared" si="20"/>
        <v>2051</v>
      </c>
      <c r="T81" s="12">
        <v>400000</v>
      </c>
      <c r="U81" s="73"/>
      <c r="V81" s="73"/>
      <c r="W81" s="73"/>
      <c r="X81" s="73"/>
      <c r="Y81" s="73"/>
      <c r="Z81" s="73"/>
    </row>
    <row r="82" spans="1:26" x14ac:dyDescent="0.3">
      <c r="A82" s="61">
        <v>2020</v>
      </c>
      <c r="B82" s="4" t="s">
        <v>207</v>
      </c>
      <c r="C82" s="4" t="s">
        <v>222</v>
      </c>
      <c r="D82" s="5">
        <v>2</v>
      </c>
      <c r="E82" s="7" t="s">
        <v>225</v>
      </c>
      <c r="F82" s="36">
        <v>6982414</v>
      </c>
      <c r="G82" s="36">
        <v>625238</v>
      </c>
      <c r="H82" s="7" t="s">
        <v>226</v>
      </c>
      <c r="I82" s="8">
        <v>35</v>
      </c>
      <c r="J82" s="5">
        <v>205</v>
      </c>
      <c r="K82" s="9">
        <v>43011</v>
      </c>
      <c r="L82" s="5">
        <v>35</v>
      </c>
      <c r="M82" s="5">
        <v>5</v>
      </c>
      <c r="N82" s="10">
        <f t="shared" si="12"/>
        <v>43011</v>
      </c>
      <c r="O82" s="10">
        <f t="shared" si="21"/>
        <v>44837</v>
      </c>
      <c r="P82" s="23">
        <f>DATE(YEAR(K82)+L82,MONTH(K82),DAY(K82))</f>
        <v>55795</v>
      </c>
      <c r="Q82" s="5">
        <f t="shared" si="24"/>
        <v>2017</v>
      </c>
      <c r="R82" s="11">
        <f t="shared" si="19"/>
        <v>2022</v>
      </c>
      <c r="S82" s="11">
        <f t="shared" si="20"/>
        <v>2052</v>
      </c>
      <c r="T82" s="12">
        <v>500000</v>
      </c>
      <c r="U82" s="73"/>
      <c r="V82" s="73"/>
      <c r="W82" s="73"/>
      <c r="X82" s="73"/>
      <c r="Y82" s="73"/>
      <c r="Z82" s="73"/>
    </row>
    <row r="83" spans="1:26" ht="12.75" customHeight="1" x14ac:dyDescent="0.3">
      <c r="A83" s="61">
        <v>2020</v>
      </c>
      <c r="B83" s="18" t="s">
        <v>207</v>
      </c>
      <c r="C83" s="18" t="s">
        <v>227</v>
      </c>
      <c r="D83" s="19">
        <v>2</v>
      </c>
      <c r="E83" s="18" t="s">
        <v>228</v>
      </c>
      <c r="F83" s="37">
        <v>6916429.2000000002</v>
      </c>
      <c r="G83" s="37">
        <v>516827.4</v>
      </c>
      <c r="H83" s="14" t="s">
        <v>158</v>
      </c>
      <c r="I83" s="22">
        <v>12</v>
      </c>
      <c r="J83" s="5">
        <v>180</v>
      </c>
      <c r="K83" s="9">
        <v>41375</v>
      </c>
      <c r="L83" s="5">
        <v>35</v>
      </c>
      <c r="M83" s="5">
        <v>5</v>
      </c>
      <c r="N83" s="10">
        <f t="shared" si="12"/>
        <v>41375</v>
      </c>
      <c r="O83" s="10">
        <f t="shared" si="21"/>
        <v>43201</v>
      </c>
      <c r="P83" s="23">
        <f>DATE(YEAR(K83)+L83,MONTH(K83),DAY(K83))</f>
        <v>54159</v>
      </c>
      <c r="Q83" s="11">
        <f t="shared" si="24"/>
        <v>2013</v>
      </c>
      <c r="R83" s="11">
        <f t="shared" si="19"/>
        <v>2018</v>
      </c>
      <c r="S83" s="11">
        <f t="shared" si="20"/>
        <v>2048</v>
      </c>
      <c r="T83" s="12">
        <v>670000</v>
      </c>
      <c r="U83" s="73"/>
      <c r="V83" s="73"/>
      <c r="W83" s="73"/>
      <c r="X83" s="73"/>
      <c r="Y83" s="73"/>
      <c r="Z83" s="73"/>
    </row>
    <row r="84" spans="1:26" x14ac:dyDescent="0.3">
      <c r="A84" s="61">
        <v>2020</v>
      </c>
      <c r="B84" s="7" t="s">
        <v>207</v>
      </c>
      <c r="C84" s="7" t="s">
        <v>227</v>
      </c>
      <c r="D84" s="5">
        <v>2</v>
      </c>
      <c r="E84" s="7" t="s">
        <v>232</v>
      </c>
      <c r="F84" s="36">
        <v>651710.46</v>
      </c>
      <c r="G84" s="36">
        <v>541334.78</v>
      </c>
      <c r="H84" s="7" t="s">
        <v>83</v>
      </c>
      <c r="I84" s="8">
        <v>60</v>
      </c>
      <c r="J84" s="5">
        <v>240</v>
      </c>
      <c r="K84" s="9">
        <v>42803</v>
      </c>
      <c r="L84" s="9">
        <v>55884</v>
      </c>
      <c r="M84" s="9">
        <v>55884</v>
      </c>
      <c r="N84" s="9">
        <v>42803</v>
      </c>
      <c r="O84" s="9">
        <v>45360</v>
      </c>
      <c r="P84" s="9">
        <v>55884</v>
      </c>
      <c r="Q84" s="5">
        <v>2017</v>
      </c>
      <c r="R84" s="5">
        <v>2024</v>
      </c>
      <c r="S84" s="10" t="s">
        <v>37</v>
      </c>
      <c r="T84" s="5" t="s">
        <v>37</v>
      </c>
      <c r="U84" s="73"/>
      <c r="V84" s="73"/>
      <c r="W84" s="73"/>
      <c r="X84" s="73"/>
      <c r="Y84" s="73"/>
      <c r="Z84" s="73"/>
    </row>
    <row r="85" spans="1:26" x14ac:dyDescent="0.3">
      <c r="A85" s="61">
        <v>2020</v>
      </c>
      <c r="B85" s="4" t="s">
        <v>207</v>
      </c>
      <c r="C85" s="4" t="s">
        <v>211</v>
      </c>
      <c r="D85" s="5">
        <v>2</v>
      </c>
      <c r="E85" s="7" t="s">
        <v>233</v>
      </c>
      <c r="F85" s="36">
        <v>6991198</v>
      </c>
      <c r="G85" s="36">
        <v>608715</v>
      </c>
      <c r="H85" s="7" t="s">
        <v>234</v>
      </c>
      <c r="I85" s="8">
        <v>22</v>
      </c>
      <c r="J85" s="5">
        <v>210</v>
      </c>
      <c r="K85" s="9">
        <v>42691</v>
      </c>
      <c r="L85" s="5">
        <v>30</v>
      </c>
      <c r="M85" s="5">
        <v>5</v>
      </c>
      <c r="N85" s="10">
        <f t="shared" ref="N85:N106" si="25">K85</f>
        <v>42691</v>
      </c>
      <c r="O85" s="10">
        <f t="shared" ref="O85:O91" si="26">DATE(YEAR(K85)+M85,MONTH(K85),DAY(K85))</f>
        <v>44517</v>
      </c>
      <c r="P85" s="23">
        <f t="shared" ref="P85:P112" si="27">DATE(YEAR(K85)+L85,MONTH(K85),DAY(K85))</f>
        <v>53648</v>
      </c>
      <c r="Q85" s="5">
        <f t="shared" ref="Q85:S92" si="28">YEAR(N85)</f>
        <v>2016</v>
      </c>
      <c r="R85" s="11">
        <f t="shared" si="28"/>
        <v>2021</v>
      </c>
      <c r="S85" s="11">
        <f t="shared" si="28"/>
        <v>2046</v>
      </c>
      <c r="T85" s="12" t="s">
        <v>37</v>
      </c>
      <c r="U85" s="73"/>
      <c r="V85" s="73"/>
      <c r="W85" s="73"/>
      <c r="X85" s="73"/>
      <c r="Y85" s="73"/>
      <c r="Z85" s="73"/>
    </row>
    <row r="86" spans="1:26" x14ac:dyDescent="0.3">
      <c r="A86" s="61">
        <v>2020</v>
      </c>
      <c r="B86" s="4" t="s">
        <v>207</v>
      </c>
      <c r="C86" s="4" t="s">
        <v>235</v>
      </c>
      <c r="D86" s="5">
        <v>2</v>
      </c>
      <c r="E86" s="4" t="s">
        <v>236</v>
      </c>
      <c r="F86" s="36">
        <v>7033270</v>
      </c>
      <c r="G86" s="36">
        <v>550059</v>
      </c>
      <c r="H86" s="7" t="s">
        <v>237</v>
      </c>
      <c r="I86" s="8">
        <v>30</v>
      </c>
      <c r="J86" s="5">
        <v>220</v>
      </c>
      <c r="K86" s="9">
        <v>43235</v>
      </c>
      <c r="L86" s="5">
        <v>30</v>
      </c>
      <c r="M86" s="5">
        <v>5</v>
      </c>
      <c r="N86" s="10">
        <f t="shared" si="25"/>
        <v>43235</v>
      </c>
      <c r="O86" s="10">
        <f t="shared" si="26"/>
        <v>45061</v>
      </c>
      <c r="P86" s="23">
        <f t="shared" si="27"/>
        <v>54193</v>
      </c>
      <c r="Q86" s="5">
        <f t="shared" si="28"/>
        <v>2018</v>
      </c>
      <c r="R86" s="5">
        <f t="shared" si="28"/>
        <v>2023</v>
      </c>
      <c r="S86" s="5">
        <f t="shared" si="28"/>
        <v>2048</v>
      </c>
      <c r="T86" s="12" t="s">
        <v>37</v>
      </c>
      <c r="U86" s="85"/>
      <c r="V86" s="73"/>
      <c r="W86" s="73"/>
      <c r="X86" s="73"/>
      <c r="Y86" s="73"/>
      <c r="Z86" s="73"/>
    </row>
    <row r="87" spans="1:26" x14ac:dyDescent="0.3">
      <c r="A87" s="61">
        <v>2020</v>
      </c>
      <c r="B87" s="4" t="s">
        <v>207</v>
      </c>
      <c r="C87" s="4" t="s">
        <v>211</v>
      </c>
      <c r="D87" s="5">
        <v>2</v>
      </c>
      <c r="E87" s="7" t="s">
        <v>238</v>
      </c>
      <c r="F87" s="36">
        <v>7016232</v>
      </c>
      <c r="G87" s="36">
        <v>1562035</v>
      </c>
      <c r="H87" s="7" t="s">
        <v>158</v>
      </c>
      <c r="I87" s="8">
        <v>10</v>
      </c>
      <c r="J87" s="5">
        <v>203</v>
      </c>
      <c r="K87" s="9">
        <v>43249</v>
      </c>
      <c r="L87" s="5">
        <v>30</v>
      </c>
      <c r="M87" s="5">
        <v>5</v>
      </c>
      <c r="N87" s="10">
        <f t="shared" si="25"/>
        <v>43249</v>
      </c>
      <c r="O87" s="10">
        <f t="shared" si="26"/>
        <v>45075</v>
      </c>
      <c r="P87" s="10">
        <f t="shared" si="27"/>
        <v>54207</v>
      </c>
      <c r="Q87" s="11">
        <f t="shared" si="28"/>
        <v>2018</v>
      </c>
      <c r="R87" s="11">
        <f t="shared" si="28"/>
        <v>2023</v>
      </c>
      <c r="S87" s="11">
        <f t="shared" si="28"/>
        <v>2048</v>
      </c>
      <c r="T87" s="12" t="s">
        <v>37</v>
      </c>
      <c r="U87" s="73"/>
      <c r="V87" s="73"/>
      <c r="W87" s="73"/>
      <c r="X87" s="73"/>
      <c r="Y87" s="73"/>
      <c r="Z87" s="73"/>
    </row>
    <row r="88" spans="1:26" x14ac:dyDescent="0.3">
      <c r="A88" s="61">
        <v>2020</v>
      </c>
      <c r="B88" s="4" t="s">
        <v>207</v>
      </c>
      <c r="C88" s="4" t="s">
        <v>211</v>
      </c>
      <c r="D88" s="5">
        <v>2</v>
      </c>
      <c r="E88" s="7" t="s">
        <v>238</v>
      </c>
      <c r="F88" s="36">
        <v>7016232</v>
      </c>
      <c r="G88" s="36">
        <v>1562035</v>
      </c>
      <c r="H88" s="7" t="s">
        <v>239</v>
      </c>
      <c r="I88" s="8">
        <v>12</v>
      </c>
      <c r="J88" s="5">
        <v>203</v>
      </c>
      <c r="K88" s="9">
        <v>43249</v>
      </c>
      <c r="L88" s="5">
        <v>30</v>
      </c>
      <c r="M88" s="5">
        <v>5</v>
      </c>
      <c r="N88" s="10">
        <f t="shared" si="25"/>
        <v>43249</v>
      </c>
      <c r="O88" s="10">
        <f t="shared" si="26"/>
        <v>45075</v>
      </c>
      <c r="P88" s="10">
        <f t="shared" si="27"/>
        <v>54207</v>
      </c>
      <c r="Q88" s="11">
        <f t="shared" si="28"/>
        <v>2018</v>
      </c>
      <c r="R88" s="11">
        <f t="shared" si="28"/>
        <v>2023</v>
      </c>
      <c r="S88" s="11">
        <f t="shared" si="28"/>
        <v>2048</v>
      </c>
      <c r="T88" s="12" t="s">
        <v>37</v>
      </c>
      <c r="U88" s="73"/>
      <c r="V88" s="73"/>
      <c r="W88" s="73"/>
      <c r="X88" s="73"/>
      <c r="Y88" s="73"/>
      <c r="Z88" s="73"/>
    </row>
    <row r="89" spans="1:26" ht="43.2" x14ac:dyDescent="0.3">
      <c r="A89" s="61">
        <v>2020</v>
      </c>
      <c r="B89" s="4" t="s">
        <v>207</v>
      </c>
      <c r="C89" s="4" t="s">
        <v>211</v>
      </c>
      <c r="D89" s="5">
        <v>2</v>
      </c>
      <c r="E89" s="7" t="s">
        <v>240</v>
      </c>
      <c r="F89" s="39" t="s">
        <v>241</v>
      </c>
      <c r="G89" s="36">
        <v>579351</v>
      </c>
      <c r="H89" s="7" t="s">
        <v>242</v>
      </c>
      <c r="I89" s="8">
        <v>40</v>
      </c>
      <c r="J89" s="5">
        <v>201</v>
      </c>
      <c r="K89" s="9">
        <v>43101</v>
      </c>
      <c r="L89" s="5">
        <v>30</v>
      </c>
      <c r="M89" s="5">
        <v>5</v>
      </c>
      <c r="N89" s="10">
        <f t="shared" si="25"/>
        <v>43101</v>
      </c>
      <c r="O89" s="10">
        <f t="shared" si="26"/>
        <v>44927</v>
      </c>
      <c r="P89" s="23">
        <f t="shared" si="27"/>
        <v>54058</v>
      </c>
      <c r="Q89" s="11">
        <f t="shared" si="28"/>
        <v>2018</v>
      </c>
      <c r="R89" s="5">
        <f t="shared" si="28"/>
        <v>2023</v>
      </c>
      <c r="S89" s="5">
        <f t="shared" si="28"/>
        <v>2048</v>
      </c>
      <c r="T89" s="12" t="s">
        <v>37</v>
      </c>
      <c r="U89" s="73"/>
      <c r="V89" s="73"/>
      <c r="W89" s="73"/>
      <c r="X89" s="73"/>
      <c r="Y89" s="73"/>
      <c r="Z89" s="73"/>
    </row>
    <row r="90" spans="1:26" x14ac:dyDescent="0.3">
      <c r="A90" s="61">
        <v>2020</v>
      </c>
      <c r="B90" s="4" t="s">
        <v>207</v>
      </c>
      <c r="C90" s="4" t="s">
        <v>227</v>
      </c>
      <c r="D90" s="5">
        <v>2</v>
      </c>
      <c r="E90" s="4" t="s">
        <v>243</v>
      </c>
      <c r="F90" s="36">
        <v>6922040</v>
      </c>
      <c r="G90" s="36">
        <v>558539</v>
      </c>
      <c r="H90" s="7" t="s">
        <v>185</v>
      </c>
      <c r="I90" s="8">
        <v>35</v>
      </c>
      <c r="J90" s="5">
        <v>200</v>
      </c>
      <c r="K90" s="9">
        <v>42658</v>
      </c>
      <c r="L90" s="5">
        <v>35</v>
      </c>
      <c r="M90" s="5">
        <v>7</v>
      </c>
      <c r="N90" s="10">
        <f t="shared" si="25"/>
        <v>42658</v>
      </c>
      <c r="O90" s="10">
        <f t="shared" si="26"/>
        <v>45214</v>
      </c>
      <c r="P90" s="23">
        <f t="shared" si="27"/>
        <v>55441</v>
      </c>
      <c r="Q90" s="5">
        <f t="shared" si="28"/>
        <v>2016</v>
      </c>
      <c r="R90" s="11">
        <f t="shared" si="28"/>
        <v>2023</v>
      </c>
      <c r="S90" s="5">
        <f t="shared" si="28"/>
        <v>2051</v>
      </c>
      <c r="T90" s="12" t="s">
        <v>37</v>
      </c>
      <c r="U90" s="73"/>
      <c r="V90" s="73"/>
      <c r="W90" s="73"/>
      <c r="X90" s="73"/>
      <c r="Y90" s="73"/>
      <c r="Z90" s="73"/>
    </row>
    <row r="91" spans="1:26" ht="17.25" customHeight="1" x14ac:dyDescent="0.3">
      <c r="A91" s="61">
        <v>2020</v>
      </c>
      <c r="B91" s="4" t="s">
        <v>244</v>
      </c>
      <c r="C91" s="4" t="s">
        <v>245</v>
      </c>
      <c r="D91" s="5">
        <v>3</v>
      </c>
      <c r="E91" s="4" t="s">
        <v>246</v>
      </c>
      <c r="F91" s="36">
        <v>6663115.8700000001</v>
      </c>
      <c r="G91" s="36">
        <v>562228.68999999994</v>
      </c>
      <c r="H91" s="7" t="s">
        <v>247</v>
      </c>
      <c r="I91" s="8">
        <v>33</v>
      </c>
      <c r="J91" s="5">
        <v>200</v>
      </c>
      <c r="K91" s="9">
        <v>42977</v>
      </c>
      <c r="L91" s="5">
        <v>35</v>
      </c>
      <c r="M91" s="5">
        <v>5</v>
      </c>
      <c r="N91" s="10">
        <f t="shared" si="25"/>
        <v>42977</v>
      </c>
      <c r="O91" s="10">
        <f t="shared" si="26"/>
        <v>44803</v>
      </c>
      <c r="P91" s="10">
        <f t="shared" si="27"/>
        <v>55761</v>
      </c>
      <c r="Q91" s="11">
        <f t="shared" si="28"/>
        <v>2017</v>
      </c>
      <c r="R91" s="11">
        <f t="shared" si="28"/>
        <v>2022</v>
      </c>
      <c r="S91" s="11">
        <f t="shared" si="28"/>
        <v>2052</v>
      </c>
      <c r="T91" s="12">
        <v>500000</v>
      </c>
      <c r="U91" s="73"/>
      <c r="V91" s="73"/>
      <c r="W91" s="73"/>
      <c r="X91" s="73"/>
      <c r="Y91" s="73"/>
      <c r="Z91" s="73"/>
    </row>
    <row r="92" spans="1:26" x14ac:dyDescent="0.3">
      <c r="A92" s="61">
        <v>2020</v>
      </c>
      <c r="B92" s="4" t="s">
        <v>248</v>
      </c>
      <c r="C92" s="4" t="s">
        <v>249</v>
      </c>
      <c r="D92" s="5">
        <v>3</v>
      </c>
      <c r="E92" s="4" t="s">
        <v>250</v>
      </c>
      <c r="F92" s="36">
        <v>6449431.3099999996</v>
      </c>
      <c r="G92" s="36">
        <v>431328</v>
      </c>
      <c r="H92" s="7" t="s">
        <v>158</v>
      </c>
      <c r="I92" s="8">
        <v>3</v>
      </c>
      <c r="J92" s="5">
        <v>140</v>
      </c>
      <c r="K92" s="9">
        <v>41319</v>
      </c>
      <c r="L92" s="5">
        <v>30</v>
      </c>
      <c r="M92" s="5">
        <v>5</v>
      </c>
      <c r="N92" s="10">
        <f t="shared" si="25"/>
        <v>41319</v>
      </c>
      <c r="O92" s="10">
        <v>44985</v>
      </c>
      <c r="P92" s="10">
        <f t="shared" si="27"/>
        <v>52276</v>
      </c>
      <c r="Q92" s="11">
        <f t="shared" si="28"/>
        <v>2013</v>
      </c>
      <c r="R92" s="11">
        <f t="shared" si="28"/>
        <v>2023</v>
      </c>
      <c r="S92" s="11">
        <f t="shared" si="28"/>
        <v>2043</v>
      </c>
      <c r="T92" s="12">
        <v>450000</v>
      </c>
      <c r="U92" s="73"/>
      <c r="V92" s="73"/>
      <c r="W92" s="73"/>
      <c r="X92" s="73"/>
      <c r="Y92" s="73"/>
      <c r="Z92" s="73"/>
    </row>
    <row r="93" spans="1:26" x14ac:dyDescent="0.3">
      <c r="A93" s="61">
        <v>2020</v>
      </c>
      <c r="B93" s="4" t="s">
        <v>248</v>
      </c>
      <c r="C93" s="4" t="s">
        <v>251</v>
      </c>
      <c r="D93" s="5">
        <v>3</v>
      </c>
      <c r="E93" s="4" t="s">
        <v>252</v>
      </c>
      <c r="F93" s="36">
        <v>6456181.1299999999</v>
      </c>
      <c r="G93" s="36">
        <v>451118.29</v>
      </c>
      <c r="H93" s="7" t="s">
        <v>153</v>
      </c>
      <c r="I93" s="8">
        <v>16</v>
      </c>
      <c r="J93" s="5">
        <v>150</v>
      </c>
      <c r="K93" s="9">
        <v>41969</v>
      </c>
      <c r="L93" s="5">
        <v>30</v>
      </c>
      <c r="M93" s="5">
        <v>5</v>
      </c>
      <c r="N93" s="10">
        <f t="shared" si="25"/>
        <v>41969</v>
      </c>
      <c r="O93" s="10">
        <f>DATE(YEAR(K93)+M93,MONTH(K93),DAY(K93))</f>
        <v>43795</v>
      </c>
      <c r="P93" s="10">
        <f t="shared" si="27"/>
        <v>52927</v>
      </c>
      <c r="Q93" s="11">
        <v>2014</v>
      </c>
      <c r="R93" s="11">
        <f t="shared" ref="R93:R112" si="29">YEAR(O93)</f>
        <v>2019</v>
      </c>
      <c r="S93" s="11">
        <f t="shared" ref="S93:S112" si="30">YEAR(P93)</f>
        <v>2044</v>
      </c>
      <c r="T93" s="12">
        <v>450000</v>
      </c>
      <c r="U93" s="73"/>
      <c r="V93" s="73"/>
      <c r="W93" s="73"/>
      <c r="X93" s="73"/>
      <c r="Y93" s="73"/>
      <c r="Z93" s="73"/>
    </row>
    <row r="94" spans="1:26" x14ac:dyDescent="0.3">
      <c r="A94" s="61">
        <v>2020</v>
      </c>
      <c r="B94" s="4" t="s">
        <v>248</v>
      </c>
      <c r="C94" s="4" t="s">
        <v>253</v>
      </c>
      <c r="D94" s="5">
        <v>3</v>
      </c>
      <c r="E94" s="4" t="s">
        <v>254</v>
      </c>
      <c r="F94" s="36">
        <v>6471746.3899999997</v>
      </c>
      <c r="G94" s="36">
        <v>292684.14</v>
      </c>
      <c r="H94" s="7" t="s">
        <v>255</v>
      </c>
      <c r="I94" s="8">
        <v>5</v>
      </c>
      <c r="J94" s="5">
        <v>150</v>
      </c>
      <c r="K94" s="9">
        <v>41690</v>
      </c>
      <c r="L94" s="5">
        <v>30</v>
      </c>
      <c r="M94" s="5">
        <v>5</v>
      </c>
      <c r="N94" s="10">
        <f t="shared" si="25"/>
        <v>41690</v>
      </c>
      <c r="O94" s="10">
        <f>DATE(YEAR(K94)+M94,MONTH(K94),DAY(K94))</f>
        <v>43516</v>
      </c>
      <c r="P94" s="10">
        <f t="shared" si="27"/>
        <v>52647</v>
      </c>
      <c r="Q94" s="11">
        <f t="shared" ref="Q94:Q106" si="31">YEAR(N94)</f>
        <v>2014</v>
      </c>
      <c r="R94" s="11">
        <f t="shared" si="29"/>
        <v>2019</v>
      </c>
      <c r="S94" s="11">
        <f t="shared" si="30"/>
        <v>2044</v>
      </c>
      <c r="T94" s="12">
        <v>500000</v>
      </c>
      <c r="U94" s="73"/>
      <c r="V94" s="73"/>
      <c r="W94" s="73"/>
      <c r="X94" s="73"/>
      <c r="Y94" s="73"/>
      <c r="Z94" s="73"/>
    </row>
    <row r="95" spans="1:26" ht="19.5" customHeight="1" x14ac:dyDescent="0.3">
      <c r="A95" s="61">
        <v>2020</v>
      </c>
      <c r="B95" s="4" t="s">
        <v>248</v>
      </c>
      <c r="C95" s="4" t="s">
        <v>256</v>
      </c>
      <c r="D95" s="5">
        <v>3</v>
      </c>
      <c r="E95" s="4" t="s">
        <v>257</v>
      </c>
      <c r="F95" s="36">
        <v>6496353.2999999998</v>
      </c>
      <c r="G95" s="36">
        <v>448262.33</v>
      </c>
      <c r="H95" s="7" t="s">
        <v>53</v>
      </c>
      <c r="I95" s="8">
        <v>5</v>
      </c>
      <c r="J95" s="5">
        <v>180</v>
      </c>
      <c r="K95" s="9">
        <v>41730</v>
      </c>
      <c r="L95" s="5">
        <v>30</v>
      </c>
      <c r="M95" s="5">
        <v>5</v>
      </c>
      <c r="N95" s="10">
        <f t="shared" si="25"/>
        <v>41730</v>
      </c>
      <c r="O95" s="10">
        <v>44865</v>
      </c>
      <c r="P95" s="10">
        <f t="shared" si="27"/>
        <v>52688</v>
      </c>
      <c r="Q95" s="11">
        <f t="shared" si="31"/>
        <v>2014</v>
      </c>
      <c r="R95" s="11">
        <f t="shared" si="29"/>
        <v>2022</v>
      </c>
      <c r="S95" s="11">
        <f t="shared" si="30"/>
        <v>2044</v>
      </c>
      <c r="T95" s="12">
        <v>500000</v>
      </c>
      <c r="U95" s="73"/>
      <c r="V95" s="73"/>
      <c r="W95" s="73"/>
      <c r="X95" s="73"/>
      <c r="Y95" s="73"/>
      <c r="Z95" s="73"/>
    </row>
    <row r="96" spans="1:26" x14ac:dyDescent="0.3">
      <c r="A96" s="61">
        <v>2020</v>
      </c>
      <c r="B96" s="4" t="s">
        <v>248</v>
      </c>
      <c r="C96" s="4" t="s">
        <v>249</v>
      </c>
      <c r="D96" s="5">
        <v>3</v>
      </c>
      <c r="E96" s="4" t="s">
        <v>258</v>
      </c>
      <c r="F96" s="36">
        <v>6440137.2999999998</v>
      </c>
      <c r="G96" s="36">
        <v>427585.65</v>
      </c>
      <c r="H96" s="7" t="s">
        <v>158</v>
      </c>
      <c r="I96" s="8">
        <v>4</v>
      </c>
      <c r="J96" s="5">
        <v>150</v>
      </c>
      <c r="K96" s="9">
        <v>41347</v>
      </c>
      <c r="L96" s="5">
        <v>30</v>
      </c>
      <c r="M96" s="5">
        <v>5</v>
      </c>
      <c r="N96" s="10">
        <f t="shared" si="25"/>
        <v>41347</v>
      </c>
      <c r="O96" s="10">
        <v>44985</v>
      </c>
      <c r="P96" s="10">
        <f t="shared" si="27"/>
        <v>52304</v>
      </c>
      <c r="Q96" s="11">
        <f t="shared" si="31"/>
        <v>2013</v>
      </c>
      <c r="R96" s="11">
        <f t="shared" si="29"/>
        <v>2023</v>
      </c>
      <c r="S96" s="11">
        <f t="shared" si="30"/>
        <v>2043</v>
      </c>
      <c r="T96" s="12">
        <v>530000</v>
      </c>
      <c r="U96" s="73"/>
      <c r="V96" s="73"/>
      <c r="W96" s="73"/>
      <c r="X96" s="73"/>
      <c r="Y96" s="73"/>
      <c r="Z96" s="73"/>
    </row>
    <row r="97" spans="1:26" x14ac:dyDescent="0.3">
      <c r="A97" s="61">
        <v>2020</v>
      </c>
      <c r="B97" s="4" t="s">
        <v>248</v>
      </c>
      <c r="C97" s="4" t="s">
        <v>259</v>
      </c>
      <c r="D97" s="5">
        <v>3</v>
      </c>
      <c r="E97" s="4" t="s">
        <v>260</v>
      </c>
      <c r="F97" s="36">
        <v>6529373.5800000001</v>
      </c>
      <c r="G97" s="36">
        <v>294952.45</v>
      </c>
      <c r="H97" s="7" t="s">
        <v>261</v>
      </c>
      <c r="I97" s="8">
        <v>13</v>
      </c>
      <c r="J97" s="5">
        <v>200</v>
      </c>
      <c r="K97" s="9">
        <v>43158</v>
      </c>
      <c r="L97" s="5">
        <v>30</v>
      </c>
      <c r="M97" s="5">
        <v>5</v>
      </c>
      <c r="N97" s="10">
        <f t="shared" si="25"/>
        <v>43158</v>
      </c>
      <c r="O97" s="10">
        <f>DATE(YEAR(K97)+M97,MONTH(K97),DAY(K97))</f>
        <v>44984</v>
      </c>
      <c r="P97" s="10">
        <f t="shared" si="27"/>
        <v>54115</v>
      </c>
      <c r="Q97" s="11">
        <f t="shared" si="31"/>
        <v>2018</v>
      </c>
      <c r="R97" s="11">
        <f t="shared" si="29"/>
        <v>2023</v>
      </c>
      <c r="S97" s="11">
        <f t="shared" si="30"/>
        <v>2048</v>
      </c>
      <c r="T97" s="12">
        <v>550000</v>
      </c>
      <c r="U97" s="73"/>
      <c r="V97" s="73"/>
      <c r="W97" s="73"/>
      <c r="X97" s="73"/>
      <c r="Y97" s="73"/>
      <c r="Z97" s="73"/>
    </row>
    <row r="98" spans="1:26" x14ac:dyDescent="0.3">
      <c r="A98" s="61">
        <v>2020</v>
      </c>
      <c r="B98" s="4" t="s">
        <v>248</v>
      </c>
      <c r="C98" s="4" t="s">
        <v>262</v>
      </c>
      <c r="D98" s="5">
        <v>3</v>
      </c>
      <c r="E98" s="4" t="s">
        <v>263</v>
      </c>
      <c r="F98" s="36">
        <v>6440875.0300000003</v>
      </c>
      <c r="G98" s="36">
        <v>409364.77</v>
      </c>
      <c r="H98" s="7" t="s">
        <v>264</v>
      </c>
      <c r="I98" s="8">
        <v>3</v>
      </c>
      <c r="J98" s="5">
        <v>150</v>
      </c>
      <c r="K98" s="9">
        <v>41848</v>
      </c>
      <c r="L98" s="5">
        <v>30</v>
      </c>
      <c r="M98" s="5">
        <v>5</v>
      </c>
      <c r="N98" s="10">
        <f t="shared" si="25"/>
        <v>41848</v>
      </c>
      <c r="O98" s="10">
        <f>DATE(YEAR(K98)+M98,MONTH(K98),DAY(K98))</f>
        <v>43674</v>
      </c>
      <c r="P98" s="10">
        <f t="shared" si="27"/>
        <v>52806</v>
      </c>
      <c r="Q98" s="11">
        <f t="shared" si="31"/>
        <v>2014</v>
      </c>
      <c r="R98" s="11">
        <f t="shared" si="29"/>
        <v>2019</v>
      </c>
      <c r="S98" s="11">
        <f t="shared" si="30"/>
        <v>2044</v>
      </c>
      <c r="T98" s="12">
        <v>600000</v>
      </c>
      <c r="U98" s="73"/>
      <c r="V98" s="73"/>
      <c r="W98" s="73"/>
      <c r="X98" s="73"/>
      <c r="Y98" s="73"/>
      <c r="Z98" s="73"/>
    </row>
    <row r="99" spans="1:26" x14ac:dyDescent="0.3">
      <c r="A99" s="61">
        <v>2020</v>
      </c>
      <c r="B99" s="4" t="s">
        <v>248</v>
      </c>
      <c r="C99" s="4" t="s">
        <v>265</v>
      </c>
      <c r="D99" s="5">
        <v>3</v>
      </c>
      <c r="E99" s="4" t="s">
        <v>266</v>
      </c>
      <c r="F99" s="36">
        <v>6430293.2599999998</v>
      </c>
      <c r="G99" s="36">
        <v>353364.77</v>
      </c>
      <c r="H99" s="7" t="s">
        <v>83</v>
      </c>
      <c r="I99" s="8">
        <v>13</v>
      </c>
      <c r="J99" s="5">
        <v>200</v>
      </c>
      <c r="K99" s="9">
        <v>43263</v>
      </c>
      <c r="L99" s="5">
        <v>30</v>
      </c>
      <c r="M99" s="5">
        <v>5</v>
      </c>
      <c r="N99" s="10">
        <f t="shared" si="25"/>
        <v>43263</v>
      </c>
      <c r="O99" s="10">
        <f>DATE(YEAR(K99)+M99,MONTH(K99),DAY(K99))</f>
        <v>45089</v>
      </c>
      <c r="P99" s="10">
        <f t="shared" si="27"/>
        <v>54221</v>
      </c>
      <c r="Q99" s="11">
        <f t="shared" si="31"/>
        <v>2018</v>
      </c>
      <c r="R99" s="11">
        <f t="shared" si="29"/>
        <v>2023</v>
      </c>
      <c r="S99" s="11">
        <f t="shared" si="30"/>
        <v>2048</v>
      </c>
      <c r="T99" s="12">
        <v>600000</v>
      </c>
      <c r="U99" s="73"/>
      <c r="V99" s="73"/>
      <c r="W99" s="73"/>
      <c r="X99" s="73"/>
      <c r="Y99" s="73"/>
      <c r="Z99" s="73"/>
    </row>
    <row r="100" spans="1:26" x14ac:dyDescent="0.3">
      <c r="A100" s="61">
        <v>2020</v>
      </c>
      <c r="B100" s="24" t="s">
        <v>248</v>
      </c>
      <c r="C100" s="24" t="s">
        <v>267</v>
      </c>
      <c r="D100" s="5">
        <v>3</v>
      </c>
      <c r="E100" s="24" t="s">
        <v>268</v>
      </c>
      <c r="F100" s="36">
        <v>6534497.9699999997</v>
      </c>
      <c r="G100" s="36">
        <v>284436.69</v>
      </c>
      <c r="H100" s="7" t="s">
        <v>71</v>
      </c>
      <c r="I100" s="25">
        <v>8</v>
      </c>
      <c r="J100" s="26">
        <v>200</v>
      </c>
      <c r="K100" s="9">
        <v>43221</v>
      </c>
      <c r="L100" s="5">
        <v>30</v>
      </c>
      <c r="M100" s="5">
        <v>5</v>
      </c>
      <c r="N100" s="10">
        <f t="shared" si="25"/>
        <v>43221</v>
      </c>
      <c r="O100" s="10">
        <f>DATE(YEAR(K100)+M100,MONTH(K100),DAY(K100))</f>
        <v>45047</v>
      </c>
      <c r="P100" s="10">
        <f t="shared" si="27"/>
        <v>54179</v>
      </c>
      <c r="Q100" s="11">
        <f t="shared" si="31"/>
        <v>2018</v>
      </c>
      <c r="R100" s="5">
        <f t="shared" si="29"/>
        <v>2023</v>
      </c>
      <c r="S100" s="11">
        <f t="shared" si="30"/>
        <v>2048</v>
      </c>
      <c r="T100" s="12">
        <v>650000</v>
      </c>
      <c r="U100" s="73"/>
      <c r="V100" s="73"/>
      <c r="W100" s="73"/>
      <c r="X100" s="73"/>
      <c r="Y100" s="73"/>
      <c r="Z100" s="73"/>
    </row>
    <row r="101" spans="1:26" ht="19.5" customHeight="1" x14ac:dyDescent="0.3">
      <c r="A101" s="61">
        <v>2020</v>
      </c>
      <c r="B101" s="4" t="s">
        <v>248</v>
      </c>
      <c r="C101" s="4" t="s">
        <v>269</v>
      </c>
      <c r="D101" s="5">
        <v>3</v>
      </c>
      <c r="E101" s="4" t="s">
        <v>270</v>
      </c>
      <c r="F101" s="36">
        <v>6450346.6200000001</v>
      </c>
      <c r="G101" s="36">
        <v>324561.76</v>
      </c>
      <c r="H101" s="7" t="s">
        <v>271</v>
      </c>
      <c r="I101" s="8">
        <v>4</v>
      </c>
      <c r="J101" s="5">
        <v>180</v>
      </c>
      <c r="K101" s="9">
        <v>42433</v>
      </c>
      <c r="L101" s="5">
        <v>35</v>
      </c>
      <c r="M101" s="5">
        <v>5</v>
      </c>
      <c r="N101" s="10">
        <f t="shared" si="25"/>
        <v>42433</v>
      </c>
      <c r="O101" s="10">
        <f>DATE(YEAR(K101)+M101,MONTH(K101),DAY(K101))</f>
        <v>44259</v>
      </c>
      <c r="P101" s="10">
        <f t="shared" si="27"/>
        <v>55216</v>
      </c>
      <c r="Q101" s="11">
        <f t="shared" si="31"/>
        <v>2016</v>
      </c>
      <c r="R101" s="11">
        <f t="shared" si="29"/>
        <v>2021</v>
      </c>
      <c r="S101" s="11">
        <f t="shared" si="30"/>
        <v>2051</v>
      </c>
      <c r="T101" s="12">
        <v>670000</v>
      </c>
      <c r="U101" s="73"/>
      <c r="V101" s="73"/>
      <c r="W101" s="73"/>
      <c r="X101" s="73"/>
      <c r="Y101" s="73"/>
      <c r="Z101" s="73"/>
    </row>
    <row r="102" spans="1:26" x14ac:dyDescent="0.3">
      <c r="A102" s="61">
        <v>2020</v>
      </c>
      <c r="B102" s="4" t="s">
        <v>248</v>
      </c>
      <c r="C102" s="4" t="s">
        <v>272</v>
      </c>
      <c r="D102" s="5">
        <v>3</v>
      </c>
      <c r="E102" s="4" t="s">
        <v>273</v>
      </c>
      <c r="F102" s="36">
        <v>6534078.2699999996</v>
      </c>
      <c r="G102" s="36">
        <v>359760.71</v>
      </c>
      <c r="H102" s="7" t="s">
        <v>274</v>
      </c>
      <c r="I102" s="8">
        <v>6</v>
      </c>
      <c r="J102" s="5">
        <v>200</v>
      </c>
      <c r="K102" s="9">
        <v>41466</v>
      </c>
      <c r="L102" s="5">
        <v>30</v>
      </c>
      <c r="M102" s="5">
        <v>5</v>
      </c>
      <c r="N102" s="10">
        <f t="shared" si="25"/>
        <v>41466</v>
      </c>
      <c r="O102" s="10">
        <v>44855</v>
      </c>
      <c r="P102" s="10">
        <f t="shared" si="27"/>
        <v>52423</v>
      </c>
      <c r="Q102" s="11">
        <f t="shared" si="31"/>
        <v>2013</v>
      </c>
      <c r="R102" s="11">
        <f t="shared" si="29"/>
        <v>2022</v>
      </c>
      <c r="S102" s="11">
        <f t="shared" si="30"/>
        <v>2043</v>
      </c>
      <c r="T102" s="12">
        <v>700000</v>
      </c>
      <c r="U102" s="73"/>
      <c r="V102" s="73"/>
      <c r="W102" s="73"/>
      <c r="X102" s="73"/>
      <c r="Y102" s="73"/>
      <c r="Z102" s="73"/>
    </row>
    <row r="103" spans="1:26" x14ac:dyDescent="0.3">
      <c r="A103" s="61">
        <v>2020</v>
      </c>
      <c r="B103" s="4" t="s">
        <v>248</v>
      </c>
      <c r="C103" s="4" t="s">
        <v>275</v>
      </c>
      <c r="D103" s="5">
        <v>3</v>
      </c>
      <c r="E103" s="15" t="s">
        <v>276</v>
      </c>
      <c r="F103" s="36">
        <v>6354447</v>
      </c>
      <c r="G103" s="36">
        <v>377482</v>
      </c>
      <c r="H103" s="16" t="s">
        <v>277</v>
      </c>
      <c r="I103" s="17">
        <v>8</v>
      </c>
      <c r="J103" s="5">
        <v>150</v>
      </c>
      <c r="K103" s="9">
        <v>41703</v>
      </c>
      <c r="L103" s="5">
        <v>30</v>
      </c>
      <c r="M103" s="5">
        <v>5</v>
      </c>
      <c r="N103" s="10">
        <f t="shared" si="25"/>
        <v>41703</v>
      </c>
      <c r="O103" s="10">
        <f t="shared" ref="O103:O116" si="32">DATE(YEAR(K103)+M103,MONTH(K103),DAY(K103))</f>
        <v>43529</v>
      </c>
      <c r="P103" s="10">
        <f t="shared" si="27"/>
        <v>52661</v>
      </c>
      <c r="Q103" s="11">
        <f t="shared" si="31"/>
        <v>2014</v>
      </c>
      <c r="R103" s="11">
        <f t="shared" si="29"/>
        <v>2019</v>
      </c>
      <c r="S103" s="11">
        <f t="shared" si="30"/>
        <v>2044</v>
      </c>
      <c r="T103" s="12">
        <v>700000</v>
      </c>
      <c r="U103" s="73"/>
      <c r="V103" s="73"/>
      <c r="W103" s="73"/>
      <c r="X103" s="73"/>
      <c r="Y103" s="73"/>
      <c r="Z103" s="73"/>
    </row>
    <row r="104" spans="1:26" x14ac:dyDescent="0.3">
      <c r="A104" s="61">
        <v>2020</v>
      </c>
      <c r="B104" s="4" t="s">
        <v>248</v>
      </c>
      <c r="C104" s="4" t="s">
        <v>272</v>
      </c>
      <c r="D104" s="5">
        <v>3</v>
      </c>
      <c r="E104" s="4" t="s">
        <v>278</v>
      </c>
      <c r="F104" s="36">
        <v>6541011.3499999996</v>
      </c>
      <c r="G104" s="36">
        <v>357580</v>
      </c>
      <c r="H104" s="7" t="s">
        <v>279</v>
      </c>
      <c r="I104" s="8">
        <v>6</v>
      </c>
      <c r="J104" s="5">
        <v>195</v>
      </c>
      <c r="K104" s="9">
        <v>41935</v>
      </c>
      <c r="L104" s="5">
        <v>35</v>
      </c>
      <c r="M104" s="5">
        <v>5</v>
      </c>
      <c r="N104" s="10">
        <f t="shared" si="25"/>
        <v>41935</v>
      </c>
      <c r="O104" s="10">
        <f t="shared" si="32"/>
        <v>43761</v>
      </c>
      <c r="P104" s="10">
        <f t="shared" si="27"/>
        <v>54719</v>
      </c>
      <c r="Q104" s="11">
        <f t="shared" si="31"/>
        <v>2014</v>
      </c>
      <c r="R104" s="11">
        <f t="shared" si="29"/>
        <v>2019</v>
      </c>
      <c r="S104" s="11">
        <f t="shared" si="30"/>
        <v>2049</v>
      </c>
      <c r="T104" s="12">
        <v>700000</v>
      </c>
      <c r="U104" s="73"/>
      <c r="V104" s="73"/>
      <c r="W104" s="73"/>
      <c r="X104" s="73"/>
      <c r="Y104" s="73"/>
      <c r="Z104" s="73"/>
    </row>
    <row r="105" spans="1:26" x14ac:dyDescent="0.3">
      <c r="A105" s="61">
        <v>2020</v>
      </c>
      <c r="B105" s="4" t="s">
        <v>248</v>
      </c>
      <c r="C105" s="4" t="s">
        <v>280</v>
      </c>
      <c r="D105" s="5">
        <v>3</v>
      </c>
      <c r="E105" s="15" t="s">
        <v>281</v>
      </c>
      <c r="F105" s="36">
        <v>6444281</v>
      </c>
      <c r="G105" s="36">
        <v>324782</v>
      </c>
      <c r="H105" s="16" t="s">
        <v>282</v>
      </c>
      <c r="I105" s="17">
        <v>3</v>
      </c>
      <c r="J105" s="5">
        <v>180</v>
      </c>
      <c r="K105" s="9">
        <v>43269</v>
      </c>
      <c r="L105" s="5">
        <v>35</v>
      </c>
      <c r="M105" s="5">
        <v>5</v>
      </c>
      <c r="N105" s="10">
        <f t="shared" si="25"/>
        <v>43269</v>
      </c>
      <c r="O105" s="10">
        <f t="shared" si="32"/>
        <v>45095</v>
      </c>
      <c r="P105" s="10">
        <f t="shared" si="27"/>
        <v>56053</v>
      </c>
      <c r="Q105" s="11">
        <f t="shared" si="31"/>
        <v>2018</v>
      </c>
      <c r="R105" s="11">
        <f t="shared" si="29"/>
        <v>2023</v>
      </c>
      <c r="S105" s="11">
        <f t="shared" si="30"/>
        <v>2053</v>
      </c>
      <c r="T105" s="12">
        <v>725000</v>
      </c>
      <c r="U105" s="73"/>
      <c r="V105" s="73"/>
      <c r="W105" s="73"/>
      <c r="X105" s="73"/>
      <c r="Y105" s="73"/>
      <c r="Z105" s="73"/>
    </row>
    <row r="106" spans="1:26" x14ac:dyDescent="0.3">
      <c r="A106" s="61">
        <v>2020</v>
      </c>
      <c r="B106" s="4" t="s">
        <v>248</v>
      </c>
      <c r="C106" s="4" t="s">
        <v>283</v>
      </c>
      <c r="D106" s="5">
        <v>3</v>
      </c>
      <c r="E106" s="15" t="s">
        <v>284</v>
      </c>
      <c r="F106" s="36">
        <v>6408998</v>
      </c>
      <c r="G106" s="36">
        <v>391120</v>
      </c>
      <c r="H106" s="16" t="s">
        <v>158</v>
      </c>
      <c r="I106" s="17">
        <v>4</v>
      </c>
      <c r="J106" s="5">
        <v>180</v>
      </c>
      <c r="K106" s="9">
        <v>42986</v>
      </c>
      <c r="L106" s="5">
        <v>30</v>
      </c>
      <c r="M106" s="5">
        <v>5</v>
      </c>
      <c r="N106" s="10">
        <f t="shared" si="25"/>
        <v>42986</v>
      </c>
      <c r="O106" s="10">
        <f t="shared" si="32"/>
        <v>44812</v>
      </c>
      <c r="P106" s="10">
        <f t="shared" si="27"/>
        <v>53943</v>
      </c>
      <c r="Q106" s="11">
        <f t="shared" si="31"/>
        <v>2017</v>
      </c>
      <c r="R106" s="11">
        <f t="shared" si="29"/>
        <v>2022</v>
      </c>
      <c r="S106" s="11">
        <f t="shared" si="30"/>
        <v>2047</v>
      </c>
      <c r="T106" s="12">
        <v>750000</v>
      </c>
      <c r="U106" s="73"/>
      <c r="V106" s="73"/>
      <c r="W106" s="73"/>
      <c r="X106" s="73"/>
      <c r="Y106" s="73"/>
      <c r="Z106" s="73"/>
    </row>
    <row r="107" spans="1:26" x14ac:dyDescent="0.3">
      <c r="A107" s="61">
        <v>2020</v>
      </c>
      <c r="B107" s="4" t="s">
        <v>248</v>
      </c>
      <c r="C107" s="4" t="s">
        <v>249</v>
      </c>
      <c r="D107" s="5">
        <v>3</v>
      </c>
      <c r="E107" s="4" t="s">
        <v>285</v>
      </c>
      <c r="F107" s="36">
        <v>6439550.5199999996</v>
      </c>
      <c r="G107" s="36">
        <v>442073.61</v>
      </c>
      <c r="H107" s="4" t="s">
        <v>185</v>
      </c>
      <c r="I107" s="8">
        <v>12</v>
      </c>
      <c r="J107" s="5">
        <v>180</v>
      </c>
      <c r="K107" s="10">
        <v>42636</v>
      </c>
      <c r="L107" s="5">
        <v>35</v>
      </c>
      <c r="M107" s="5">
        <v>5</v>
      </c>
      <c r="N107" s="10">
        <v>42552</v>
      </c>
      <c r="O107" s="10">
        <f t="shared" si="32"/>
        <v>44462</v>
      </c>
      <c r="P107" s="10">
        <f t="shared" si="27"/>
        <v>55419</v>
      </c>
      <c r="Q107" s="11">
        <v>2016</v>
      </c>
      <c r="R107" s="11">
        <f t="shared" si="29"/>
        <v>2021</v>
      </c>
      <c r="S107" s="11">
        <f t="shared" si="30"/>
        <v>2051</v>
      </c>
      <c r="T107" s="12">
        <v>750000</v>
      </c>
      <c r="U107" s="73"/>
      <c r="V107" s="73"/>
      <c r="W107" s="73"/>
      <c r="X107" s="73"/>
      <c r="Y107" s="73"/>
      <c r="Z107" s="73"/>
    </row>
    <row r="108" spans="1:26" ht="43.2" x14ac:dyDescent="0.3">
      <c r="A108" s="61">
        <v>2020</v>
      </c>
      <c r="B108" s="4" t="s">
        <v>248</v>
      </c>
      <c r="C108" s="4" t="s">
        <v>286</v>
      </c>
      <c r="D108" s="5">
        <v>3</v>
      </c>
      <c r="E108" s="15" t="s">
        <v>287</v>
      </c>
      <c r="F108" s="39" t="s">
        <v>288</v>
      </c>
      <c r="G108" s="36">
        <v>364406</v>
      </c>
      <c r="H108" s="16" t="s">
        <v>289</v>
      </c>
      <c r="I108" s="17">
        <v>5</v>
      </c>
      <c r="J108" s="5">
        <v>192</v>
      </c>
      <c r="K108" s="9">
        <v>43392</v>
      </c>
      <c r="L108" s="5">
        <v>35</v>
      </c>
      <c r="M108" s="5">
        <v>5</v>
      </c>
      <c r="N108" s="10">
        <f t="shared" ref="N108:N116" si="33">K108</f>
        <v>43392</v>
      </c>
      <c r="O108" s="10">
        <f t="shared" si="32"/>
        <v>45218</v>
      </c>
      <c r="P108" s="10">
        <f t="shared" si="27"/>
        <v>56176</v>
      </c>
      <c r="Q108" s="11">
        <f t="shared" ref="Q108:Q116" si="34">YEAR(N108)</f>
        <v>2018</v>
      </c>
      <c r="R108" s="11">
        <f t="shared" si="29"/>
        <v>2023</v>
      </c>
      <c r="S108" s="11">
        <f t="shared" si="30"/>
        <v>2053</v>
      </c>
      <c r="T108" s="12">
        <v>770000</v>
      </c>
      <c r="U108" s="73"/>
      <c r="V108" s="73"/>
      <c r="W108" s="73"/>
      <c r="X108" s="73"/>
      <c r="Y108" s="73"/>
      <c r="Z108" s="73"/>
    </row>
    <row r="109" spans="1:26" x14ac:dyDescent="0.3">
      <c r="A109" s="61">
        <v>2020</v>
      </c>
      <c r="B109" s="4" t="s">
        <v>248</v>
      </c>
      <c r="C109" s="4" t="s">
        <v>262</v>
      </c>
      <c r="D109" s="5">
        <v>3</v>
      </c>
      <c r="E109" s="4" t="s">
        <v>290</v>
      </c>
      <c r="F109" s="36">
        <v>6442213.96</v>
      </c>
      <c r="G109" s="36">
        <v>424244.14</v>
      </c>
      <c r="H109" s="7" t="s">
        <v>291</v>
      </c>
      <c r="I109" s="8">
        <v>2</v>
      </c>
      <c r="J109" s="5">
        <v>150</v>
      </c>
      <c r="K109" s="9">
        <v>42167</v>
      </c>
      <c r="L109" s="5">
        <v>35</v>
      </c>
      <c r="M109" s="5">
        <v>5</v>
      </c>
      <c r="N109" s="10">
        <f t="shared" si="33"/>
        <v>42167</v>
      </c>
      <c r="O109" s="10">
        <f t="shared" si="32"/>
        <v>43994</v>
      </c>
      <c r="P109" s="10">
        <f t="shared" si="27"/>
        <v>54951</v>
      </c>
      <c r="Q109" s="11">
        <f t="shared" si="34"/>
        <v>2015</v>
      </c>
      <c r="R109" s="11">
        <f t="shared" si="29"/>
        <v>2020</v>
      </c>
      <c r="S109" s="11">
        <f t="shared" si="30"/>
        <v>2050</v>
      </c>
      <c r="T109" s="27">
        <v>855000</v>
      </c>
      <c r="U109" s="73"/>
      <c r="V109" s="73"/>
      <c r="W109" s="73"/>
      <c r="X109" s="73"/>
      <c r="Y109" s="73"/>
      <c r="Z109" s="73"/>
    </row>
    <row r="110" spans="1:26" ht="25.5" customHeight="1" x14ac:dyDescent="0.3">
      <c r="A110" s="61">
        <v>2020</v>
      </c>
      <c r="B110" s="4" t="s">
        <v>248</v>
      </c>
      <c r="C110" s="4" t="s">
        <v>259</v>
      </c>
      <c r="D110" s="5">
        <v>3</v>
      </c>
      <c r="E110" s="4" t="s">
        <v>292</v>
      </c>
      <c r="F110" s="36">
        <v>6528284</v>
      </c>
      <c r="G110" s="36">
        <v>288498.3</v>
      </c>
      <c r="H110" s="7" t="s">
        <v>71</v>
      </c>
      <c r="I110" s="8">
        <v>3</v>
      </c>
      <c r="J110" s="5">
        <v>200</v>
      </c>
      <c r="K110" s="9">
        <v>43187</v>
      </c>
      <c r="L110" s="5">
        <v>30</v>
      </c>
      <c r="M110" s="5">
        <v>5</v>
      </c>
      <c r="N110" s="10">
        <f t="shared" si="33"/>
        <v>43187</v>
      </c>
      <c r="O110" s="10">
        <f t="shared" si="32"/>
        <v>45013</v>
      </c>
      <c r="P110" s="10">
        <f t="shared" si="27"/>
        <v>54145</v>
      </c>
      <c r="Q110" s="11">
        <f t="shared" si="34"/>
        <v>2018</v>
      </c>
      <c r="R110" s="11">
        <f t="shared" si="29"/>
        <v>2023</v>
      </c>
      <c r="S110" s="11">
        <f t="shared" si="30"/>
        <v>2048</v>
      </c>
      <c r="T110" s="12">
        <v>900000</v>
      </c>
      <c r="U110" s="73"/>
      <c r="V110" s="73"/>
      <c r="W110" s="73"/>
      <c r="X110" s="73"/>
      <c r="Y110" s="73"/>
      <c r="Z110" s="73"/>
    </row>
    <row r="111" spans="1:26" x14ac:dyDescent="0.3">
      <c r="A111" s="61">
        <v>2020</v>
      </c>
      <c r="B111" s="4" t="s">
        <v>248</v>
      </c>
      <c r="C111" s="4" t="s">
        <v>283</v>
      </c>
      <c r="D111" s="5">
        <v>3</v>
      </c>
      <c r="E111" s="7" t="s">
        <v>293</v>
      </c>
      <c r="F111" s="36">
        <v>6425208</v>
      </c>
      <c r="G111" s="39">
        <v>415234</v>
      </c>
      <c r="H111" s="7" t="s">
        <v>294</v>
      </c>
      <c r="I111" s="8">
        <v>3</v>
      </c>
      <c r="J111" s="5">
        <v>200</v>
      </c>
      <c r="K111" s="9">
        <v>43262</v>
      </c>
      <c r="L111" s="5">
        <v>35</v>
      </c>
      <c r="M111" s="5">
        <v>5</v>
      </c>
      <c r="N111" s="10">
        <f t="shared" si="33"/>
        <v>43262</v>
      </c>
      <c r="O111" s="10">
        <f t="shared" si="32"/>
        <v>45088</v>
      </c>
      <c r="P111" s="10">
        <f t="shared" si="27"/>
        <v>56046</v>
      </c>
      <c r="Q111" s="11">
        <f t="shared" si="34"/>
        <v>2018</v>
      </c>
      <c r="R111" s="11">
        <f t="shared" si="29"/>
        <v>2023</v>
      </c>
      <c r="S111" s="11">
        <f t="shared" si="30"/>
        <v>2053</v>
      </c>
      <c r="T111" s="12">
        <v>960000</v>
      </c>
      <c r="U111" s="73"/>
      <c r="V111" s="73"/>
      <c r="W111" s="73"/>
      <c r="X111" s="73"/>
      <c r="Y111" s="73"/>
      <c r="Z111" s="73"/>
    </row>
    <row r="112" spans="1:26" x14ac:dyDescent="0.3">
      <c r="A112" s="61">
        <v>2020</v>
      </c>
      <c r="B112" s="4" t="s">
        <v>248</v>
      </c>
      <c r="C112" s="4" t="s">
        <v>295</v>
      </c>
      <c r="D112" s="5">
        <v>3</v>
      </c>
      <c r="E112" s="4" t="s">
        <v>296</v>
      </c>
      <c r="F112" s="36">
        <v>6389006.79</v>
      </c>
      <c r="G112" s="36">
        <v>366246.89</v>
      </c>
      <c r="H112" s="7" t="s">
        <v>289</v>
      </c>
      <c r="I112" s="8">
        <v>5</v>
      </c>
      <c r="J112" s="5">
        <v>192</v>
      </c>
      <c r="K112" s="9">
        <v>41914</v>
      </c>
      <c r="L112" s="5">
        <v>35</v>
      </c>
      <c r="M112" s="5">
        <v>5</v>
      </c>
      <c r="N112" s="10">
        <f t="shared" si="33"/>
        <v>41914</v>
      </c>
      <c r="O112" s="10">
        <f t="shared" si="32"/>
        <v>43740</v>
      </c>
      <c r="P112" s="10">
        <f t="shared" si="27"/>
        <v>54698</v>
      </c>
      <c r="Q112" s="11">
        <f t="shared" si="34"/>
        <v>2014</v>
      </c>
      <c r="R112" s="11">
        <f t="shared" si="29"/>
        <v>2019</v>
      </c>
      <c r="S112" s="11">
        <f t="shared" si="30"/>
        <v>2049</v>
      </c>
      <c r="T112" s="12">
        <v>1150000</v>
      </c>
      <c r="U112" s="73"/>
      <c r="V112" s="73"/>
      <c r="W112" s="73"/>
      <c r="X112" s="73"/>
      <c r="Y112" s="73"/>
      <c r="Z112" s="73"/>
    </row>
    <row r="113" spans="1:27" ht="24" customHeight="1" x14ac:dyDescent="0.3">
      <c r="A113" s="61">
        <v>2020</v>
      </c>
      <c r="B113" s="4" t="s">
        <v>248</v>
      </c>
      <c r="C113" s="4" t="s">
        <v>256</v>
      </c>
      <c r="D113" s="5">
        <v>3</v>
      </c>
      <c r="E113" s="4" t="s">
        <v>297</v>
      </c>
      <c r="F113" s="36">
        <v>6518562.4299999997</v>
      </c>
      <c r="G113" s="36">
        <v>461366.94</v>
      </c>
      <c r="H113" s="7" t="s">
        <v>298</v>
      </c>
      <c r="I113" s="8">
        <v>18</v>
      </c>
      <c r="J113" s="5">
        <v>185</v>
      </c>
      <c r="K113" s="9">
        <v>42094</v>
      </c>
      <c r="L113" s="5" t="s">
        <v>37</v>
      </c>
      <c r="M113" s="5">
        <v>4</v>
      </c>
      <c r="N113" s="10">
        <f t="shared" si="33"/>
        <v>42094</v>
      </c>
      <c r="O113" s="10">
        <f t="shared" si="32"/>
        <v>43555</v>
      </c>
      <c r="P113" s="10" t="s">
        <v>37</v>
      </c>
      <c r="Q113" s="11">
        <f t="shared" si="34"/>
        <v>2015</v>
      </c>
      <c r="R113" s="11">
        <f>YEAR(O113)</f>
        <v>2019</v>
      </c>
      <c r="S113" s="11" t="s">
        <v>37</v>
      </c>
      <c r="T113" s="12" t="s">
        <v>37</v>
      </c>
      <c r="U113" s="73"/>
      <c r="V113" s="73"/>
      <c r="W113" s="73"/>
      <c r="X113" s="73"/>
      <c r="Y113" s="73"/>
      <c r="Z113" s="73"/>
    </row>
    <row r="114" spans="1:27" ht="21" customHeight="1" x14ac:dyDescent="0.3">
      <c r="A114" s="61">
        <v>2020</v>
      </c>
      <c r="B114" s="4" t="s">
        <v>248</v>
      </c>
      <c r="C114" s="4" t="s">
        <v>262</v>
      </c>
      <c r="D114" s="5">
        <v>3</v>
      </c>
      <c r="E114" s="15" t="s">
        <v>299</v>
      </c>
      <c r="F114" s="36">
        <v>6442310</v>
      </c>
      <c r="G114" s="40">
        <v>404959</v>
      </c>
      <c r="H114" s="16" t="s">
        <v>158</v>
      </c>
      <c r="I114" s="17">
        <v>3</v>
      </c>
      <c r="J114" s="5">
        <v>205</v>
      </c>
      <c r="K114" s="9">
        <v>43293</v>
      </c>
      <c r="L114" s="5">
        <v>30</v>
      </c>
      <c r="M114" s="5">
        <v>4</v>
      </c>
      <c r="N114" s="10">
        <f t="shared" si="33"/>
        <v>43293</v>
      </c>
      <c r="O114" s="10">
        <f t="shared" si="32"/>
        <v>44754</v>
      </c>
      <c r="P114" s="10">
        <f>DATE(YEAR(K114)+L114,MONTH(K114),DAY(K114))</f>
        <v>54251</v>
      </c>
      <c r="Q114" s="11">
        <f t="shared" si="34"/>
        <v>2018</v>
      </c>
      <c r="R114" s="11">
        <f>YEAR(O114)</f>
        <v>2022</v>
      </c>
      <c r="S114" s="11">
        <f>YEAR(P114)</f>
        <v>2048</v>
      </c>
      <c r="T114" s="12" t="s">
        <v>37</v>
      </c>
      <c r="U114" s="73"/>
      <c r="V114" s="73"/>
      <c r="W114" s="73"/>
      <c r="X114" s="73"/>
      <c r="Y114" s="73"/>
      <c r="Z114" s="73"/>
    </row>
    <row r="115" spans="1:27" x14ac:dyDescent="0.3">
      <c r="A115" s="61">
        <v>2020</v>
      </c>
      <c r="B115" s="4" t="s">
        <v>300</v>
      </c>
      <c r="C115" s="4" t="s">
        <v>301</v>
      </c>
      <c r="D115" s="5">
        <v>3</v>
      </c>
      <c r="E115" s="4" t="s">
        <v>302</v>
      </c>
      <c r="F115" s="36">
        <v>6532716.9500000002</v>
      </c>
      <c r="G115" s="36">
        <v>489928.89</v>
      </c>
      <c r="H115" s="7" t="s">
        <v>303</v>
      </c>
      <c r="I115" s="8">
        <v>4</v>
      </c>
      <c r="J115" s="5">
        <v>192</v>
      </c>
      <c r="K115" s="9">
        <v>42458</v>
      </c>
      <c r="L115" s="5">
        <v>30</v>
      </c>
      <c r="M115" s="5">
        <v>5</v>
      </c>
      <c r="N115" s="10">
        <f t="shared" si="33"/>
        <v>42458</v>
      </c>
      <c r="O115" s="10">
        <f t="shared" si="32"/>
        <v>44284</v>
      </c>
      <c r="P115" s="10">
        <f>DATE(YEAR(K115)+L115,MONTH(K115),DAY(K115))</f>
        <v>53415</v>
      </c>
      <c r="Q115" s="11">
        <f t="shared" si="34"/>
        <v>2016</v>
      </c>
      <c r="R115" s="11">
        <f>YEAR(O115)</f>
        <v>2021</v>
      </c>
      <c r="S115" s="11">
        <f>YEAR(P115)</f>
        <v>2046</v>
      </c>
      <c r="T115" s="12">
        <v>500000</v>
      </c>
      <c r="U115" s="73"/>
      <c r="V115" s="73"/>
      <c r="W115" s="73"/>
      <c r="X115" s="73"/>
      <c r="Y115" s="73"/>
      <c r="Z115" s="73"/>
    </row>
    <row r="116" spans="1:27" ht="15.75" customHeight="1" x14ac:dyDescent="0.3">
      <c r="A116" s="61">
        <v>2020</v>
      </c>
      <c r="B116" s="4" t="s">
        <v>304</v>
      </c>
      <c r="C116" s="4" t="s">
        <v>305</v>
      </c>
      <c r="D116" s="5">
        <v>3</v>
      </c>
      <c r="E116" s="4" t="s">
        <v>306</v>
      </c>
      <c r="F116" s="36">
        <v>6398075.2999999998</v>
      </c>
      <c r="G116" s="36">
        <v>515481.52</v>
      </c>
      <c r="H116" s="7" t="s">
        <v>53</v>
      </c>
      <c r="I116" s="8">
        <v>6</v>
      </c>
      <c r="J116" s="5">
        <v>150</v>
      </c>
      <c r="K116" s="9">
        <v>41687</v>
      </c>
      <c r="L116" s="5">
        <v>30</v>
      </c>
      <c r="M116" s="5">
        <v>5</v>
      </c>
      <c r="N116" s="10">
        <f t="shared" si="33"/>
        <v>41687</v>
      </c>
      <c r="O116" s="10">
        <f t="shared" si="32"/>
        <v>43513</v>
      </c>
      <c r="P116" s="10">
        <f>DATE(YEAR(K116)+L116,MONTH(K116),DAY(K116))</f>
        <v>52644</v>
      </c>
      <c r="Q116" s="11">
        <f t="shared" si="34"/>
        <v>2014</v>
      </c>
      <c r="R116" s="11">
        <f>YEAR(O116)</f>
        <v>2019</v>
      </c>
      <c r="S116" s="11">
        <f>YEAR(P116)</f>
        <v>2044</v>
      </c>
      <c r="T116" s="12">
        <v>500000</v>
      </c>
      <c r="U116" s="73"/>
      <c r="V116" s="73"/>
      <c r="W116" s="73"/>
      <c r="X116" s="73"/>
      <c r="Y116" s="73"/>
      <c r="Z116" s="73"/>
    </row>
    <row r="117" spans="1:27" s="6" customFormat="1" ht="16.05" customHeight="1" x14ac:dyDescent="0.3">
      <c r="A117" s="61">
        <v>2020</v>
      </c>
      <c r="B117" s="3" t="s">
        <v>50</v>
      </c>
      <c r="C117" s="3" t="s">
        <v>55</v>
      </c>
      <c r="D117" s="36">
        <v>4</v>
      </c>
      <c r="E117" s="3" t="s">
        <v>307</v>
      </c>
      <c r="F117" s="36">
        <v>6307910</v>
      </c>
      <c r="G117" s="36">
        <v>386206</v>
      </c>
      <c r="H117" s="6" t="s">
        <v>308</v>
      </c>
      <c r="I117" s="41">
        <v>2</v>
      </c>
      <c r="J117" s="36">
        <v>185</v>
      </c>
      <c r="K117" s="42">
        <v>43649</v>
      </c>
      <c r="L117" s="36">
        <v>30</v>
      </c>
      <c r="M117" s="36">
        <v>5</v>
      </c>
      <c r="N117" s="43">
        <v>43649</v>
      </c>
      <c r="O117" s="43">
        <v>45476</v>
      </c>
      <c r="P117" s="44">
        <v>54607</v>
      </c>
      <c r="Q117" s="40">
        <v>2019</v>
      </c>
      <c r="R117" s="40">
        <v>2024</v>
      </c>
      <c r="S117" s="40">
        <v>2049</v>
      </c>
      <c r="T117" s="45">
        <v>700000</v>
      </c>
      <c r="U117" s="71"/>
      <c r="V117" s="86"/>
      <c r="W117" s="86"/>
      <c r="X117" s="87"/>
      <c r="Y117" s="71"/>
      <c r="Z117" s="71"/>
      <c r="AA117" s="46"/>
    </row>
    <row r="118" spans="1:27" x14ac:dyDescent="0.3">
      <c r="A118" s="61">
        <v>2020</v>
      </c>
      <c r="B118" s="7" t="s">
        <v>133</v>
      </c>
      <c r="C118" s="7" t="s">
        <v>309</v>
      </c>
      <c r="D118" s="5">
        <v>1</v>
      </c>
      <c r="E118" s="7" t="s">
        <v>310</v>
      </c>
      <c r="F118" s="36">
        <v>7247163.5</v>
      </c>
      <c r="G118" s="36">
        <v>760136.5</v>
      </c>
      <c r="H118" s="7" t="s">
        <v>311</v>
      </c>
      <c r="I118" s="8">
        <v>54</v>
      </c>
      <c r="J118" s="5">
        <v>250</v>
      </c>
      <c r="K118" s="9">
        <v>43773</v>
      </c>
      <c r="L118" s="5">
        <v>35</v>
      </c>
      <c r="M118" s="5">
        <v>7</v>
      </c>
      <c r="N118" s="10">
        <v>43773</v>
      </c>
      <c r="O118" s="10">
        <v>46330</v>
      </c>
      <c r="P118" s="10">
        <v>56557</v>
      </c>
      <c r="Q118" s="11">
        <v>2019</v>
      </c>
      <c r="R118" s="11">
        <v>2026</v>
      </c>
      <c r="S118" s="11">
        <v>2054</v>
      </c>
      <c r="T118" s="12" t="s">
        <v>37</v>
      </c>
      <c r="U118" s="76"/>
      <c r="V118" s="76"/>
      <c r="W118" s="76"/>
      <c r="X118" s="2"/>
      <c r="Y118" s="73"/>
      <c r="Z118" s="73"/>
    </row>
    <row r="119" spans="1:27" x14ac:dyDescent="0.3">
      <c r="A119" s="61">
        <v>2020</v>
      </c>
      <c r="B119" s="4" t="s">
        <v>312</v>
      </c>
      <c r="C119" s="7" t="s">
        <v>162</v>
      </c>
      <c r="D119" s="5">
        <v>3</v>
      </c>
      <c r="E119" s="4" t="s">
        <v>313</v>
      </c>
      <c r="F119" s="36">
        <v>6566706</v>
      </c>
      <c r="G119" s="36">
        <v>403002</v>
      </c>
      <c r="H119" s="7" t="s">
        <v>314</v>
      </c>
      <c r="I119" s="8">
        <v>20</v>
      </c>
      <c r="J119" s="5">
        <v>185</v>
      </c>
      <c r="K119" s="9">
        <v>43709</v>
      </c>
      <c r="L119" s="5">
        <v>30</v>
      </c>
      <c r="M119" s="5">
        <v>5</v>
      </c>
      <c r="N119" s="10">
        <v>43709</v>
      </c>
      <c r="O119" s="10">
        <v>45536</v>
      </c>
      <c r="P119" s="23">
        <v>54667</v>
      </c>
      <c r="Q119" s="11">
        <v>2019</v>
      </c>
      <c r="R119" s="11">
        <v>2024</v>
      </c>
      <c r="S119" s="11">
        <v>2049</v>
      </c>
      <c r="T119" s="12">
        <v>500000</v>
      </c>
      <c r="U119" s="76"/>
      <c r="V119" s="76"/>
      <c r="W119" s="76"/>
      <c r="X119" s="2"/>
      <c r="Y119" s="73"/>
      <c r="Z119" s="73"/>
      <c r="AA119" s="28"/>
    </row>
    <row r="120" spans="1:27" x14ac:dyDescent="0.3">
      <c r="A120" s="61">
        <v>2020</v>
      </c>
      <c r="B120" s="4" t="s">
        <v>174</v>
      </c>
      <c r="C120" s="4" t="s">
        <v>315</v>
      </c>
      <c r="D120" s="5">
        <v>2</v>
      </c>
      <c r="E120" s="4" t="s">
        <v>316</v>
      </c>
      <c r="F120" s="36">
        <v>7086304</v>
      </c>
      <c r="G120" s="36">
        <v>703400.1</v>
      </c>
      <c r="H120" s="7" t="s">
        <v>317</v>
      </c>
      <c r="I120" s="8">
        <v>24</v>
      </c>
      <c r="J120" s="5">
        <v>180</v>
      </c>
      <c r="K120" s="9">
        <v>43725</v>
      </c>
      <c r="L120" s="5">
        <v>35</v>
      </c>
      <c r="M120" s="5">
        <v>10</v>
      </c>
      <c r="N120" s="10">
        <v>43725</v>
      </c>
      <c r="O120" s="10">
        <v>47378</v>
      </c>
      <c r="P120" s="10">
        <v>56509</v>
      </c>
      <c r="Q120" s="11">
        <v>2019</v>
      </c>
      <c r="R120" s="11">
        <v>2029</v>
      </c>
      <c r="S120" s="11">
        <v>2054</v>
      </c>
      <c r="T120" s="12">
        <v>700000</v>
      </c>
      <c r="U120" s="76"/>
      <c r="V120" s="76"/>
      <c r="W120" s="76"/>
      <c r="X120" s="2"/>
      <c r="Y120" s="73"/>
      <c r="Z120" s="73"/>
    </row>
    <row r="121" spans="1:27" x14ac:dyDescent="0.3">
      <c r="A121" s="61">
        <v>2020</v>
      </c>
      <c r="B121" s="18" t="s">
        <v>207</v>
      </c>
      <c r="C121" s="18" t="s">
        <v>318</v>
      </c>
      <c r="D121" s="19">
        <v>2</v>
      </c>
      <c r="E121" s="18" t="s">
        <v>319</v>
      </c>
      <c r="F121" s="37">
        <v>6984522</v>
      </c>
      <c r="G121" s="37">
        <v>613930</v>
      </c>
      <c r="H121" s="14" t="s">
        <v>320</v>
      </c>
      <c r="I121" s="22">
        <v>22</v>
      </c>
      <c r="J121" s="5">
        <v>210</v>
      </c>
      <c r="K121" s="9">
        <v>43665</v>
      </c>
      <c r="L121" s="5">
        <v>30</v>
      </c>
      <c r="M121" s="5">
        <v>5</v>
      </c>
      <c r="N121" s="10">
        <v>43665</v>
      </c>
      <c r="O121" s="10">
        <v>45492</v>
      </c>
      <c r="P121" s="23">
        <v>54623</v>
      </c>
      <c r="Q121" s="11">
        <v>2019</v>
      </c>
      <c r="R121" s="11">
        <v>2024</v>
      </c>
      <c r="S121" s="11">
        <v>2049</v>
      </c>
      <c r="T121" s="5" t="s">
        <v>37</v>
      </c>
      <c r="U121" s="76"/>
      <c r="V121" s="76"/>
      <c r="W121" s="76"/>
      <c r="X121" s="2"/>
      <c r="Y121" s="73"/>
      <c r="Z121" s="73"/>
    </row>
    <row r="122" spans="1:27" x14ac:dyDescent="0.3">
      <c r="A122" s="61">
        <v>2020</v>
      </c>
      <c r="B122" s="4" t="s">
        <v>248</v>
      </c>
      <c r="C122" s="4" t="s">
        <v>321</v>
      </c>
      <c r="D122" s="5">
        <v>3</v>
      </c>
      <c r="E122" s="4" t="s">
        <v>322</v>
      </c>
      <c r="F122" s="36">
        <v>6362206.0999999996</v>
      </c>
      <c r="G122" s="36">
        <v>407328.4</v>
      </c>
      <c r="H122" s="7" t="s">
        <v>323</v>
      </c>
      <c r="I122" s="8">
        <v>13</v>
      </c>
      <c r="J122" s="5">
        <v>201</v>
      </c>
      <c r="K122" s="9">
        <v>43594</v>
      </c>
      <c r="L122" s="5">
        <v>35</v>
      </c>
      <c r="M122" s="5">
        <v>5</v>
      </c>
      <c r="N122" s="10">
        <v>43594</v>
      </c>
      <c r="O122" s="10">
        <v>45421</v>
      </c>
      <c r="P122" s="10">
        <v>56378</v>
      </c>
      <c r="Q122" s="11">
        <v>2019</v>
      </c>
      <c r="R122" s="11">
        <v>2024</v>
      </c>
      <c r="S122" s="11">
        <v>2054</v>
      </c>
      <c r="T122" s="12">
        <v>1250000</v>
      </c>
      <c r="U122" s="76"/>
      <c r="V122" s="76"/>
      <c r="W122" s="76"/>
      <c r="X122" s="2"/>
      <c r="Y122" s="73"/>
      <c r="Z122" s="73"/>
    </row>
    <row r="123" spans="1:27" x14ac:dyDescent="0.3">
      <c r="A123" s="61">
        <v>2020</v>
      </c>
      <c r="B123" s="47" t="s">
        <v>207</v>
      </c>
      <c r="C123" s="47" t="s">
        <v>211</v>
      </c>
      <c r="D123" s="36">
        <v>2</v>
      </c>
      <c r="E123" s="48" t="s">
        <v>212</v>
      </c>
      <c r="F123" s="36">
        <v>7036472.1299999999</v>
      </c>
      <c r="G123" s="36">
        <v>553371.47</v>
      </c>
      <c r="H123" s="47" t="s">
        <v>326</v>
      </c>
      <c r="I123" s="49">
        <v>45</v>
      </c>
      <c r="J123" s="36">
        <v>230</v>
      </c>
      <c r="K123" s="50">
        <v>43525</v>
      </c>
      <c r="L123" s="5">
        <v>30</v>
      </c>
      <c r="M123" s="5" t="s">
        <v>327</v>
      </c>
      <c r="N123" s="50">
        <v>43525</v>
      </c>
      <c r="O123" s="51">
        <v>44836</v>
      </c>
      <c r="P123" s="42">
        <v>52185</v>
      </c>
      <c r="Q123" s="36">
        <v>2019</v>
      </c>
      <c r="R123" s="36">
        <v>2022</v>
      </c>
      <c r="S123" s="5">
        <v>2042</v>
      </c>
      <c r="T123" s="12">
        <v>300000</v>
      </c>
      <c r="U123" s="73"/>
      <c r="V123" s="73"/>
      <c r="W123" s="73"/>
      <c r="X123" s="73"/>
      <c r="Y123" s="73"/>
      <c r="Z123" s="73"/>
    </row>
    <row r="124" spans="1:27" x14ac:dyDescent="0.3">
      <c r="A124" s="61">
        <v>2020</v>
      </c>
      <c r="B124" s="47" t="s">
        <v>207</v>
      </c>
      <c r="C124" s="47" t="s">
        <v>211</v>
      </c>
      <c r="D124" s="36">
        <v>2</v>
      </c>
      <c r="E124" s="47" t="s">
        <v>231</v>
      </c>
      <c r="F124" s="37">
        <v>7037711.0099999998</v>
      </c>
      <c r="G124" s="37">
        <v>552825.15</v>
      </c>
      <c r="H124" s="47" t="s">
        <v>328</v>
      </c>
      <c r="I124" s="49">
        <v>4</v>
      </c>
      <c r="J124" s="36">
        <v>201</v>
      </c>
      <c r="K124" s="50">
        <v>43542</v>
      </c>
      <c r="L124" s="5">
        <v>35</v>
      </c>
      <c r="M124" s="5" t="s">
        <v>329</v>
      </c>
      <c r="N124" s="50">
        <v>43542</v>
      </c>
      <c r="O124" s="41">
        <v>2022</v>
      </c>
      <c r="P124" s="42">
        <v>54244</v>
      </c>
      <c r="Q124" s="36">
        <v>2019</v>
      </c>
      <c r="R124" s="36">
        <v>2022</v>
      </c>
      <c r="S124" s="5">
        <v>2048</v>
      </c>
      <c r="T124" s="5" t="s">
        <v>81</v>
      </c>
      <c r="U124" s="73"/>
      <c r="V124" s="73"/>
      <c r="W124" s="73"/>
      <c r="X124" s="73"/>
      <c r="Y124" s="73"/>
      <c r="Z124" s="73"/>
    </row>
    <row r="125" spans="1:27" x14ac:dyDescent="0.3">
      <c r="A125" s="61">
        <v>2020</v>
      </c>
      <c r="B125" s="47" t="s">
        <v>207</v>
      </c>
      <c r="C125" s="48" t="s">
        <v>330</v>
      </c>
      <c r="D125" s="36">
        <v>2</v>
      </c>
      <c r="E125" s="48" t="s">
        <v>79</v>
      </c>
      <c r="F125" s="5"/>
      <c r="G125" s="5"/>
      <c r="H125" s="47" t="s">
        <v>331</v>
      </c>
      <c r="I125" s="49">
        <v>12</v>
      </c>
      <c r="J125" s="36">
        <v>191</v>
      </c>
      <c r="K125" s="50">
        <v>43544</v>
      </c>
      <c r="L125" s="36">
        <v>35</v>
      </c>
      <c r="M125" s="5" t="s">
        <v>329</v>
      </c>
      <c r="N125" s="50">
        <v>43544</v>
      </c>
      <c r="O125" s="41">
        <v>2022</v>
      </c>
      <c r="P125" s="42">
        <v>54090</v>
      </c>
      <c r="Q125" s="36">
        <v>2019</v>
      </c>
      <c r="R125" s="36">
        <v>2022</v>
      </c>
      <c r="S125" s="5">
        <v>2048</v>
      </c>
      <c r="T125" s="5" t="s">
        <v>37</v>
      </c>
      <c r="U125" s="73"/>
      <c r="V125" s="73"/>
      <c r="W125" s="73"/>
      <c r="X125" s="73"/>
      <c r="Y125" s="73"/>
      <c r="Z125" s="73"/>
    </row>
    <row r="126" spans="1:27" x14ac:dyDescent="0.3">
      <c r="A126" s="61">
        <v>2020</v>
      </c>
      <c r="B126" s="4" t="s">
        <v>38</v>
      </c>
      <c r="C126" s="4" t="s">
        <v>42</v>
      </c>
      <c r="D126" s="5">
        <v>2</v>
      </c>
      <c r="E126" s="4" t="s">
        <v>44</v>
      </c>
      <c r="F126" s="36">
        <v>6908560.5999999996</v>
      </c>
      <c r="G126" s="36">
        <v>527399.97</v>
      </c>
      <c r="H126" s="7" t="s">
        <v>45</v>
      </c>
      <c r="I126" s="41">
        <v>12</v>
      </c>
      <c r="J126" s="36">
        <v>200</v>
      </c>
      <c r="K126" s="36" t="s">
        <v>37</v>
      </c>
      <c r="L126" s="5">
        <v>35</v>
      </c>
      <c r="M126" s="5" t="s">
        <v>332</v>
      </c>
      <c r="N126" s="36" t="s">
        <v>37</v>
      </c>
      <c r="O126" s="52">
        <v>2024</v>
      </c>
      <c r="P126" s="43">
        <v>54966</v>
      </c>
      <c r="Q126" s="36">
        <v>2019</v>
      </c>
      <c r="R126" s="40">
        <v>2024</v>
      </c>
      <c r="S126" s="5">
        <v>2050</v>
      </c>
      <c r="T126" s="12" t="s">
        <v>46</v>
      </c>
      <c r="U126" s="88"/>
      <c r="V126" s="73"/>
      <c r="W126" s="73"/>
      <c r="X126" s="73"/>
      <c r="Y126" s="73"/>
      <c r="Z126" s="73"/>
    </row>
    <row r="127" spans="1:27" x14ac:dyDescent="0.3">
      <c r="A127" s="61">
        <v>2020</v>
      </c>
      <c r="B127" s="21" t="s">
        <v>207</v>
      </c>
      <c r="C127" s="21" t="s">
        <v>208</v>
      </c>
      <c r="D127" s="36">
        <v>2</v>
      </c>
      <c r="E127" s="21" t="s">
        <v>229</v>
      </c>
      <c r="F127" s="37">
        <v>6959056.9100000001</v>
      </c>
      <c r="G127" s="37">
        <v>6959056.9100000001</v>
      </c>
      <c r="H127" s="20" t="s">
        <v>230</v>
      </c>
      <c r="I127" s="41">
        <v>5</v>
      </c>
      <c r="J127" s="36">
        <v>150</v>
      </c>
      <c r="K127" s="53" t="s">
        <v>37</v>
      </c>
      <c r="L127" s="36">
        <v>35</v>
      </c>
      <c r="M127" s="36" t="s">
        <v>333</v>
      </c>
      <c r="N127" s="53" t="s">
        <v>37</v>
      </c>
      <c r="O127" s="52">
        <v>2027</v>
      </c>
      <c r="P127" s="44">
        <v>54036</v>
      </c>
      <c r="Q127" s="36">
        <v>2019</v>
      </c>
      <c r="R127" s="40">
        <v>2027</v>
      </c>
      <c r="S127" s="36">
        <v>2047</v>
      </c>
      <c r="T127" s="36" t="s">
        <v>81</v>
      </c>
      <c r="U127" s="85"/>
      <c r="V127" s="71"/>
      <c r="W127" s="71"/>
      <c r="X127" s="71"/>
      <c r="Y127" s="71"/>
      <c r="Z127" s="73"/>
    </row>
    <row r="128" spans="1:27" x14ac:dyDescent="0.3">
      <c r="A128" s="61">
        <v>2020</v>
      </c>
      <c r="B128" s="47" t="s">
        <v>334</v>
      </c>
      <c r="C128" s="48" t="s">
        <v>108</v>
      </c>
      <c r="D128" s="5">
        <v>4</v>
      </c>
      <c r="E128" s="48" t="s">
        <v>113</v>
      </c>
      <c r="F128" s="36">
        <v>6280548.2999999998</v>
      </c>
      <c r="G128" s="36">
        <v>567178.76</v>
      </c>
      <c r="H128" s="6" t="s">
        <v>114</v>
      </c>
      <c r="I128" s="41">
        <v>8</v>
      </c>
      <c r="J128" s="5">
        <v>200</v>
      </c>
      <c r="K128" s="36">
        <v>2017</v>
      </c>
      <c r="L128" s="5">
        <v>35</v>
      </c>
      <c r="M128" s="5" t="s">
        <v>335</v>
      </c>
      <c r="N128" s="36">
        <v>2017</v>
      </c>
      <c r="O128" s="54">
        <v>2021</v>
      </c>
      <c r="P128" s="43">
        <v>54516</v>
      </c>
      <c r="Q128" s="36">
        <v>2017</v>
      </c>
      <c r="R128" s="11">
        <v>2021</v>
      </c>
      <c r="S128" s="5">
        <v>2049</v>
      </c>
      <c r="T128" s="5" t="s">
        <v>112</v>
      </c>
      <c r="U128" s="73"/>
      <c r="V128" s="73"/>
      <c r="W128" s="73"/>
      <c r="X128" s="73"/>
      <c r="Y128" s="73"/>
      <c r="Z128" s="73"/>
    </row>
    <row r="129" spans="1:26" x14ac:dyDescent="0.3">
      <c r="A129" s="61">
        <v>2020</v>
      </c>
      <c r="B129" s="4" t="s">
        <v>108</v>
      </c>
      <c r="C129" s="4" t="s">
        <v>108</v>
      </c>
      <c r="D129" s="5">
        <v>4</v>
      </c>
      <c r="E129" s="4" t="s">
        <v>336</v>
      </c>
      <c r="F129" s="36">
        <v>6271721.8099999996</v>
      </c>
      <c r="G129" s="36">
        <v>573610.62</v>
      </c>
      <c r="H129" s="7" t="s">
        <v>109</v>
      </c>
      <c r="I129" s="8">
        <v>4</v>
      </c>
      <c r="J129" s="5">
        <v>150</v>
      </c>
      <c r="K129" s="55">
        <v>43599</v>
      </c>
      <c r="L129" s="56">
        <v>35</v>
      </c>
      <c r="M129" s="56" t="s">
        <v>337</v>
      </c>
      <c r="N129" s="55">
        <v>43599</v>
      </c>
      <c r="O129" s="57">
        <v>2021</v>
      </c>
      <c r="P129" s="50">
        <v>54792</v>
      </c>
      <c r="Q129" s="5">
        <v>2019</v>
      </c>
      <c r="R129" s="58">
        <v>2021</v>
      </c>
      <c r="S129" s="5">
        <v>2050</v>
      </c>
      <c r="T129" s="12">
        <v>849000</v>
      </c>
      <c r="U129" s="73"/>
      <c r="V129" s="73"/>
      <c r="W129" s="73"/>
      <c r="X129" s="73"/>
      <c r="Y129" s="73"/>
      <c r="Z129" s="73"/>
    </row>
    <row r="130" spans="1:26" x14ac:dyDescent="0.3">
      <c r="A130" s="61">
        <v>2020</v>
      </c>
      <c r="B130" s="59" t="s">
        <v>248</v>
      </c>
      <c r="C130" s="21" t="s">
        <v>283</v>
      </c>
      <c r="D130" s="53">
        <v>3</v>
      </c>
      <c r="E130" s="20" t="s">
        <v>338</v>
      </c>
      <c r="F130" s="36">
        <v>6414099.4199999999</v>
      </c>
      <c r="G130" s="36">
        <v>410106.26</v>
      </c>
      <c r="H130" s="7" t="s">
        <v>158</v>
      </c>
      <c r="I130" s="60">
        <v>2</v>
      </c>
      <c r="J130" s="19">
        <v>170</v>
      </c>
      <c r="K130" s="9" t="s">
        <v>37</v>
      </c>
      <c r="L130" s="36">
        <v>35</v>
      </c>
      <c r="M130" s="43" t="s">
        <v>339</v>
      </c>
      <c r="N130" s="9" t="s">
        <v>37</v>
      </c>
      <c r="O130" s="52">
        <v>2022</v>
      </c>
      <c r="P130" s="50">
        <v>54761</v>
      </c>
      <c r="Q130" s="5" t="s">
        <v>37</v>
      </c>
      <c r="R130" s="40">
        <v>2022</v>
      </c>
      <c r="S130" s="5">
        <v>2049</v>
      </c>
      <c r="T130" s="12">
        <v>775000</v>
      </c>
      <c r="U130" s="73"/>
      <c r="V130" s="73"/>
      <c r="W130" s="73"/>
      <c r="X130" s="73"/>
      <c r="Y130" s="73"/>
      <c r="Z130" s="73"/>
    </row>
    <row r="131" spans="1:26" x14ac:dyDescent="0.3">
      <c r="A131" s="61">
        <v>2020</v>
      </c>
      <c r="B131" s="4" t="s">
        <v>300</v>
      </c>
      <c r="C131" s="4" t="s">
        <v>301</v>
      </c>
      <c r="D131" s="53">
        <v>3</v>
      </c>
      <c r="E131" s="62" t="s">
        <v>340</v>
      </c>
      <c r="F131" s="36">
        <v>6513519.0599999996</v>
      </c>
      <c r="G131" s="36">
        <v>502326.43</v>
      </c>
      <c r="H131" s="7" t="s">
        <v>71</v>
      </c>
      <c r="I131" s="63">
        <v>5</v>
      </c>
      <c r="J131" s="64">
        <v>190</v>
      </c>
      <c r="K131" s="50">
        <v>43936</v>
      </c>
      <c r="L131" s="53">
        <v>35</v>
      </c>
      <c r="M131" s="65" t="s">
        <v>341</v>
      </c>
      <c r="N131" s="50">
        <v>43936</v>
      </c>
      <c r="O131" s="54">
        <v>2020</v>
      </c>
      <c r="P131" s="10">
        <v>54830</v>
      </c>
      <c r="Q131" s="64">
        <v>2020</v>
      </c>
      <c r="R131" s="11">
        <v>2020</v>
      </c>
      <c r="S131" s="5">
        <v>2050</v>
      </c>
      <c r="T131" s="12">
        <v>600000</v>
      </c>
      <c r="U131" s="73"/>
      <c r="V131" s="73"/>
      <c r="W131" s="73"/>
      <c r="X131" s="73"/>
      <c r="Y131" s="73"/>
      <c r="Z131" s="73"/>
    </row>
    <row r="132" spans="1:26" x14ac:dyDescent="0.3">
      <c r="A132" s="61">
        <v>2020</v>
      </c>
      <c r="B132" s="47" t="s">
        <v>150</v>
      </c>
      <c r="C132" s="47" t="s">
        <v>151</v>
      </c>
      <c r="D132" s="53">
        <v>3</v>
      </c>
      <c r="E132" s="62" t="s">
        <v>152</v>
      </c>
      <c r="F132" s="36">
        <v>6587463.6100000003</v>
      </c>
      <c r="G132" s="36">
        <v>446653.55</v>
      </c>
      <c r="H132" s="7" t="s">
        <v>158</v>
      </c>
      <c r="I132" s="63">
        <v>16</v>
      </c>
      <c r="J132" s="64">
        <v>150</v>
      </c>
      <c r="K132" s="50">
        <v>43950</v>
      </c>
      <c r="L132" s="53">
        <v>30</v>
      </c>
      <c r="M132" s="5" t="s">
        <v>342</v>
      </c>
      <c r="N132" s="50">
        <v>43950</v>
      </c>
      <c r="O132" s="8">
        <v>2024</v>
      </c>
      <c r="P132" s="9">
        <v>52248</v>
      </c>
      <c r="Q132" s="64">
        <v>2020</v>
      </c>
      <c r="R132" s="11">
        <v>2024</v>
      </c>
      <c r="S132" s="5">
        <v>2043</v>
      </c>
      <c r="T132" s="12">
        <v>300000</v>
      </c>
      <c r="U132" s="73"/>
      <c r="V132" s="73"/>
      <c r="W132" s="73"/>
      <c r="X132" s="73"/>
      <c r="Y132" s="73"/>
      <c r="Z132" s="73"/>
    </row>
    <row r="133" spans="1:26" x14ac:dyDescent="0.3">
      <c r="A133" s="61">
        <v>2020</v>
      </c>
      <c r="B133" s="47" t="s">
        <v>108</v>
      </c>
      <c r="C133" s="47" t="s">
        <v>108</v>
      </c>
      <c r="D133" s="53">
        <v>4</v>
      </c>
      <c r="E133" s="62" t="s">
        <v>343</v>
      </c>
      <c r="F133" s="36">
        <v>6280348.6900000004</v>
      </c>
      <c r="G133" s="36">
        <v>562625.57999999996</v>
      </c>
      <c r="H133" s="47" t="s">
        <v>344</v>
      </c>
      <c r="I133" s="63">
        <v>4</v>
      </c>
      <c r="J133" s="64">
        <v>200</v>
      </c>
      <c r="K133" s="50">
        <v>43539</v>
      </c>
      <c r="L133" s="53">
        <v>35</v>
      </c>
      <c r="M133" s="5" t="s">
        <v>335</v>
      </c>
      <c r="N133" s="50">
        <v>43539</v>
      </c>
      <c r="O133" s="54">
        <v>2021</v>
      </c>
      <c r="P133" s="42">
        <v>54516</v>
      </c>
      <c r="Q133" s="64">
        <v>2019</v>
      </c>
      <c r="R133" s="11">
        <v>2021</v>
      </c>
      <c r="S133" s="5">
        <v>2049</v>
      </c>
      <c r="T133" s="5" t="s">
        <v>112</v>
      </c>
      <c r="U133" s="73"/>
      <c r="V133" s="73"/>
      <c r="W133" s="73"/>
      <c r="X133" s="73"/>
      <c r="Y133" s="73"/>
      <c r="Z133" s="73"/>
    </row>
    <row r="134" spans="1:26" x14ac:dyDescent="0.3">
      <c r="A134" s="61">
        <v>2020</v>
      </c>
      <c r="B134" s="4" t="s">
        <v>305</v>
      </c>
      <c r="C134" s="4" t="s">
        <v>304</v>
      </c>
      <c r="D134" s="53">
        <v>3</v>
      </c>
      <c r="E134" s="62" t="s">
        <v>306</v>
      </c>
      <c r="F134" s="5"/>
      <c r="G134" s="5"/>
      <c r="H134" s="7" t="s">
        <v>53</v>
      </c>
      <c r="I134" s="63">
        <v>6</v>
      </c>
      <c r="J134" s="64">
        <v>150</v>
      </c>
      <c r="K134" s="53"/>
      <c r="L134" s="53">
        <v>30</v>
      </c>
      <c r="M134" s="5" t="s">
        <v>345</v>
      </c>
      <c r="N134" s="53" t="s">
        <v>37</v>
      </c>
      <c r="O134" s="8">
        <v>2025</v>
      </c>
      <c r="P134" s="9">
        <v>52644</v>
      </c>
      <c r="Q134" s="64">
        <v>2018</v>
      </c>
      <c r="R134" s="5">
        <v>2025</v>
      </c>
      <c r="S134" s="5">
        <v>2044</v>
      </c>
      <c r="T134" s="5" t="s">
        <v>37</v>
      </c>
      <c r="U134" s="73"/>
      <c r="V134" s="73"/>
      <c r="W134" s="73"/>
      <c r="X134" s="73"/>
      <c r="Y134" s="73"/>
      <c r="Z134" s="73"/>
    </row>
    <row r="135" spans="1:26" x14ac:dyDescent="0.3">
      <c r="A135" s="3"/>
      <c r="D135" s="8"/>
      <c r="F135" s="3"/>
      <c r="K135" s="9"/>
      <c r="L135" s="8"/>
      <c r="M135" s="8"/>
      <c r="N135" s="10"/>
      <c r="U135" s="73"/>
      <c r="V135" s="73"/>
      <c r="W135" s="73"/>
      <c r="X135" s="73"/>
      <c r="Y135" s="73"/>
      <c r="Z135" s="73"/>
    </row>
    <row r="136" spans="1:26" x14ac:dyDescent="0.3">
      <c r="I136" s="29">
        <f>SUM(I2:I134)</f>
        <v>3157</v>
      </c>
      <c r="U136" s="73"/>
      <c r="V136" s="73"/>
      <c r="W136" s="73"/>
      <c r="X136" s="73"/>
      <c r="Y136" s="73"/>
      <c r="Z136" s="73"/>
    </row>
    <row r="137" spans="1:26" x14ac:dyDescent="0.3">
      <c r="U137" s="73"/>
      <c r="V137" s="73"/>
      <c r="W137" s="73"/>
      <c r="X137" s="73"/>
      <c r="Y137" s="73"/>
      <c r="Z137" s="73"/>
    </row>
    <row r="141" spans="1:26" ht="18" x14ac:dyDescent="0.35">
      <c r="A141" s="73"/>
      <c r="B141" s="80"/>
      <c r="C141" s="70"/>
      <c r="D141" s="81"/>
      <c r="E141" s="70"/>
      <c r="F141" s="71"/>
      <c r="G141" s="72"/>
      <c r="H141" s="73"/>
      <c r="I141" s="74"/>
    </row>
    <row r="142" spans="1:26" ht="18" x14ac:dyDescent="0.3">
      <c r="A142" s="73"/>
      <c r="B142" s="82"/>
      <c r="C142" s="82"/>
      <c r="D142" s="82"/>
      <c r="E142" s="70"/>
      <c r="F142" s="75"/>
      <c r="G142" s="72"/>
      <c r="H142" s="73"/>
      <c r="I142" s="74"/>
    </row>
    <row r="143" spans="1:26" x14ac:dyDescent="0.3">
      <c r="A143" s="73"/>
      <c r="B143" s="82"/>
      <c r="C143" s="81"/>
      <c r="D143" s="81"/>
      <c r="E143" s="76"/>
      <c r="F143" s="77"/>
      <c r="G143" s="78"/>
      <c r="H143" s="73"/>
      <c r="I143" s="74"/>
    </row>
    <row r="144" spans="1:26" x14ac:dyDescent="0.3">
      <c r="A144" s="73"/>
      <c r="B144" s="82"/>
      <c r="C144" s="76"/>
      <c r="D144" s="81"/>
      <c r="E144" s="76"/>
      <c r="F144" s="77"/>
      <c r="G144" s="78"/>
      <c r="H144" s="73"/>
      <c r="I144" s="74"/>
    </row>
    <row r="145" spans="1:9" x14ac:dyDescent="0.3">
      <c r="A145" s="73"/>
      <c r="B145" s="82"/>
      <c r="C145" s="76"/>
      <c r="D145" s="81"/>
      <c r="E145" s="76"/>
      <c r="F145" s="79"/>
      <c r="G145" s="78"/>
      <c r="H145" s="73"/>
      <c r="I145" s="74"/>
    </row>
    <row r="146" spans="1:9" x14ac:dyDescent="0.3">
      <c r="A146" s="73"/>
      <c r="B146" s="82"/>
      <c r="C146" s="76"/>
      <c r="D146" s="81"/>
      <c r="E146" s="76"/>
      <c r="F146" s="79"/>
      <c r="G146" s="78"/>
      <c r="H146" s="73"/>
      <c r="I146" s="74"/>
    </row>
    <row r="147" spans="1:9" x14ac:dyDescent="0.3">
      <c r="A147" s="73"/>
      <c r="B147" s="82"/>
      <c r="C147" s="76"/>
      <c r="D147" s="81"/>
      <c r="E147" s="76"/>
      <c r="F147" s="77"/>
      <c r="G147" s="78"/>
      <c r="H147" s="73"/>
      <c r="I147" s="74"/>
    </row>
    <row r="148" spans="1:9" x14ac:dyDescent="0.3">
      <c r="A148" s="73"/>
      <c r="B148" s="82"/>
      <c r="C148" s="76"/>
      <c r="D148" s="81"/>
      <c r="E148" s="76"/>
      <c r="F148" s="77"/>
      <c r="G148" s="78"/>
      <c r="H148" s="73"/>
      <c r="I148" s="74"/>
    </row>
    <row r="149" spans="1:9" x14ac:dyDescent="0.3">
      <c r="A149" s="73"/>
      <c r="B149" s="82"/>
      <c r="C149" s="76"/>
      <c r="D149" s="81"/>
      <c r="E149" s="76"/>
      <c r="F149" s="79"/>
      <c r="G149" s="78"/>
      <c r="H149" s="73"/>
      <c r="I149" s="74"/>
    </row>
    <row r="150" spans="1:9" x14ac:dyDescent="0.3">
      <c r="A150" s="73"/>
      <c r="B150" s="82"/>
      <c r="C150" s="76"/>
      <c r="D150" s="81"/>
      <c r="E150" s="76"/>
      <c r="F150" s="71"/>
      <c r="G150" s="72"/>
      <c r="H150" s="73"/>
      <c r="I150" s="74"/>
    </row>
    <row r="151" spans="1:9" x14ac:dyDescent="0.3">
      <c r="A151" s="73"/>
      <c r="B151" s="82"/>
      <c r="C151" s="76"/>
      <c r="D151" s="81"/>
      <c r="E151" s="76"/>
      <c r="F151" s="71"/>
      <c r="G151" s="72"/>
      <c r="H151" s="73"/>
      <c r="I151" s="73"/>
    </row>
    <row r="152" spans="1:9" x14ac:dyDescent="0.3">
      <c r="A152" s="73"/>
      <c r="B152" s="82"/>
      <c r="C152" s="76"/>
      <c r="D152" s="81"/>
      <c r="E152" s="76"/>
      <c r="F152" s="71"/>
      <c r="G152" s="72"/>
      <c r="H152" s="73"/>
      <c r="I152" s="74"/>
    </row>
    <row r="153" spans="1:9" x14ac:dyDescent="0.3">
      <c r="A153" s="73"/>
      <c r="B153" s="82"/>
      <c r="C153" s="76"/>
      <c r="D153" s="81"/>
      <c r="E153" s="31"/>
    </row>
    <row r="154" spans="1:9" x14ac:dyDescent="0.3">
      <c r="A154" s="73"/>
      <c r="B154" s="82"/>
      <c r="C154" s="76"/>
      <c r="D154" s="81"/>
      <c r="E154" s="31"/>
    </row>
    <row r="155" spans="1:9" x14ac:dyDescent="0.3">
      <c r="A155" s="73"/>
      <c r="B155" s="82"/>
      <c r="C155" s="76"/>
      <c r="D155" s="81"/>
      <c r="E155" s="31"/>
    </row>
    <row r="156" spans="1:9" x14ac:dyDescent="0.3">
      <c r="A156" s="73"/>
      <c r="B156" s="82"/>
      <c r="C156" s="76"/>
      <c r="D156" s="81"/>
      <c r="E156" s="31"/>
    </row>
    <row r="157" spans="1:9" x14ac:dyDescent="0.3">
      <c r="A157" s="73"/>
      <c r="B157" s="82"/>
      <c r="C157" s="76"/>
      <c r="D157" s="81"/>
      <c r="E157" s="31"/>
    </row>
    <row r="158" spans="1:9" x14ac:dyDescent="0.3">
      <c r="A158" s="73"/>
      <c r="B158" s="82"/>
      <c r="C158" s="76"/>
      <c r="D158" s="81"/>
      <c r="E158" s="31"/>
    </row>
    <row r="159" spans="1:9" x14ac:dyDescent="0.3">
      <c r="A159" s="73"/>
      <c r="B159" s="82"/>
      <c r="C159" s="76"/>
      <c r="D159" s="81"/>
      <c r="E159" s="31"/>
    </row>
    <row r="160" spans="1:9" x14ac:dyDescent="0.3">
      <c r="A160" s="73"/>
      <c r="B160" s="82"/>
      <c r="C160" s="70"/>
      <c r="D160" s="81"/>
      <c r="E160" s="31"/>
    </row>
    <row r="161" spans="1:5" x14ac:dyDescent="0.3">
      <c r="A161" s="73"/>
      <c r="B161" s="82"/>
      <c r="C161" s="76"/>
      <c r="D161" s="81"/>
      <c r="E161" s="31"/>
    </row>
    <row r="162" spans="1:5" x14ac:dyDescent="0.3">
      <c r="A162" s="73"/>
      <c r="B162" s="82"/>
      <c r="C162" s="76"/>
      <c r="D162" s="81"/>
      <c r="E162" s="31"/>
    </row>
    <row r="163" spans="1:5" x14ac:dyDescent="0.3">
      <c r="E163" s="5"/>
    </row>
  </sheetData>
  <autoFilter ref="A1:AB134" xr:uid="{00000000-0009-0000-0000-000003000000}"/>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Underlag ej igångsatta2014-2019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Sofie Engberg</dc:creator>
  <cp:lastModifiedBy>Rivan Shahab</cp:lastModifiedBy>
  <dcterms:created xsi:type="dcterms:W3CDTF">2020-09-29T09:36:17Z</dcterms:created>
  <dcterms:modified xsi:type="dcterms:W3CDTF">2020-10-22T12:37:05Z</dcterms:modified>
</cp:coreProperties>
</file>